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J" sheetId="1" state="visible" r:id="rId3"/>
  </sheets>
  <definedNames>
    <definedName function="false" hidden="false" localSheetId="0" name="_xlnm.Print_Area" vbProcedure="false">HEJ!$A$1:$V$67</definedName>
    <definedName function="false" hidden="false" localSheetId="0" name="_xlnm.Print_Titles" vbProcedure="false">HEJ!$52:$53</definedName>
    <definedName function="false" hidden="true" localSheetId="0" name="_xlnm._FilterDatabase" vbProcedure="false">HEJ!$A$53:$K$57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B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B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B31" authorId="0">
      <text>
        <r>
          <rPr>
            <sz val="10"/>
            <rFont val="Arial"/>
            <family val="2"/>
          </rPr>
          <t xml:space="preserve">Custeio R$ 10.721.616,10 +20ºApostilamento R$ 432.644,72 ABR25  </t>
        </r>
      </text>
    </comment>
    <comment ref="B36" authorId="0">
      <text>
        <r>
          <rPr>
            <sz val="10"/>
            <rFont val="Arial"/>
            <family val="2"/>
          </rPr>
          <t xml:space="preserve">Custeio R$ 10.721.616,10 +21ºApostilamento R$ 436.847,53 Maio25</t>
        </r>
      </text>
    </comment>
    <comment ref="B38" authorId="0">
      <text>
        <r>
          <rPr>
            <sz val="10"/>
            <rFont val="Arial"/>
            <family val="2"/>
          </rPr>
          <t xml:space="preserve">Custeio R$ 10.721.616,10 +22ºApostilamento Junho25</t>
        </r>
      </text>
    </comment>
    <comment ref="C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C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C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C31" authorId="0">
      <text>
        <r>
          <rPr>
            <sz val="10"/>
            <rFont val="Arial"/>
            <family val="2"/>
          </rPr>
          <t xml:space="preserve">Custeio R$ 10.721.616,10 +20ºApostilamento R$ 432.644,72 ABR25 </t>
        </r>
      </text>
    </comment>
    <comment ref="C36" authorId="0">
      <text>
        <r>
          <rPr>
            <sz val="10"/>
            <rFont val="Arial"/>
            <family val="2"/>
          </rPr>
          <t xml:space="preserve">Custeio R$ 10.721.616,10 +21ºApostilamento R$ 436.847,53 Maio25</t>
        </r>
      </text>
    </comment>
    <comment ref="C38" authorId="0">
      <text>
        <r>
          <rPr>
            <sz val="10"/>
            <rFont val="Arial"/>
            <family val="2"/>
          </rPr>
          <t xml:space="preserve">Custeio R$ 10.721.616,10 +22ºApostilamento Junho25</t>
        </r>
      </text>
    </comment>
    <comment ref="D23" authorId="0">
      <text>
        <r>
          <rPr>
            <sz val="10"/>
            <rFont val="Arial"/>
            <family val="2"/>
          </rPr>
          <t xml:space="preserve">10.721616,10+46.570.683,31+1.172.899,53+10.516.999,17 </t>
        </r>
      </text>
    </comment>
    <comment ref="D24" authorId="0">
      <text>
        <r>
          <rPr>
            <sz val="10"/>
            <rFont val="Arial"/>
            <family val="2"/>
          </rPr>
          <t xml:space="preserve">PNE JAN25</t>
        </r>
      </text>
    </comment>
    <comment ref="D27" authorId="0">
      <text>
        <r>
          <rPr>
            <sz val="10"/>
            <rFont val="Arial"/>
            <family val="2"/>
          </rPr>
          <t xml:space="preserve">PNE FEV25</t>
        </r>
      </text>
    </comment>
    <comment ref="D31" authorId="0">
      <text>
        <r>
          <rPr>
            <sz val="10"/>
            <rFont val="Arial"/>
            <family val="2"/>
          </rPr>
          <t xml:space="preserve">Custeio R$ 37.876.575,69 + 390.691,26 19º Apostilamento</t>
        </r>
      </text>
    </comment>
    <comment ref="D36" authorId="0">
      <text>
        <r>
          <rPr>
            <sz val="10"/>
            <rFont val="Arial"/>
            <family val="2"/>
          </rPr>
          <t xml:space="preserve">20ºApostilamento Abr25</t>
        </r>
      </text>
    </comment>
    <comment ref="D38" authorId="0">
      <text>
        <r>
          <rPr>
            <sz val="10"/>
            <rFont val="Arial"/>
            <family val="2"/>
          </rPr>
          <t xml:space="preserve">21ºApostilamento Mai</t>
        </r>
      </text>
    </comment>
    <comment ref="E27" authorId="0">
      <text>
        <r>
          <rPr>
            <sz val="10"/>
            <rFont val="Arial"/>
            <family val="2"/>
          </rPr>
          <t xml:space="preserve">202500010004909</t>
        </r>
      </text>
    </comment>
    <comment ref="E31" authorId="0">
      <text>
        <r>
          <rPr>
            <sz val="10"/>
            <rFont val="Arial"/>
            <family val="2"/>
          </rPr>
          <t xml:space="preserve">SEI 202100010058823</t>
        </r>
      </text>
    </comment>
  </commentList>
</comments>
</file>

<file path=xl/sharedStrings.xml><?xml version="1.0" encoding="utf-8"?>
<sst xmlns="http://schemas.openxmlformats.org/spreadsheetml/2006/main" count="105" uniqueCount="79">
  <si>
    <t xml:space="preserve">Relatório Resumido da Execução Orçamentária e Financeira por Contrato de Gestão</t>
  </si>
  <si>
    <t xml:space="preserve">Mês/Ano: JANEIRO a  JUNHO/2025</t>
  </si>
  <si>
    <t xml:space="preserve">Órgão Contratante: SECRETARIA DE ESTADO DA SAÚDE – SES/GO.</t>
  </si>
  <si>
    <t xml:space="preserve">CNPJ: 02.529.964/0001-57</t>
  </si>
  <si>
    <t xml:space="preserve">Organização Social Contratada : FUNDAÇÃO DE APOIO AO HOSPITAL DAS CLÍNICAS DA UNIVERSIDADE FEDERAL DE GOIÁS – FUNDAHC</t>
  </si>
  <si>
    <t xml:space="preserve">CNPJ: 02.918.347/0001-43</t>
  </si>
  <si>
    <t xml:space="preserve">Unidade Gerida: HOSPITAL ESTADUAL DE JATAÍ Dr. SERAFIM DE CARVALHO – HEJ</t>
  </si>
  <si>
    <t xml:space="preserve">Termo de Colaboração nº: 001/2020 - SES 8º Termo Aditivo;  17º Apostilamento (Jan25)  / 18º Apostilamento (Fev25) / 19º Apostilamento (Mar25) / 20º Apostilamento (Abr25)  / 21º Apostilamento (Mai25) /  22º Apostilamento (Jun25)</t>
  </si>
  <si>
    <t xml:space="preserve">Vigência do Contrato de Gestão: 8º Termo Aditivo: Início 30/11/2024 Término 30/10/2025</t>
  </si>
  <si>
    <t xml:space="preserve">Previsão de Repasse Mensal do Termo de Colaboração /ADITIVO - Custeio : R$ 10.721.616,10 Processo nº: 202000010023569</t>
  </si>
  <si>
    <t xml:space="preserve">Previsão de Repasse Mensal do Termo de Colaboração /ADITIVO - Investimentos : R$ Processo nº: 202500010004909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</si>
  <si>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</si>
  <si>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</si>
  <si>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</si>
  <si>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</si>
  <si>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</si>
  <si>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</si>
  <si>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</si>
  <si>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</si>
  <si>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</si>
  <si>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</si>
  <si>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</si>
  <si>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</si>
  <si>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</si>
  <si>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</si>
  <si>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</si>
  <si>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</si>
  <si>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</si>
  <si>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</si>
  <si>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</si>
  <si>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jan25</t>
  </si>
  <si>
    <t xml:space="preserve">fev25</t>
  </si>
  <si>
    <t xml:space="preserve">mar25</t>
  </si>
  <si>
    <t xml:space="preserve">abr25</t>
  </si>
  <si>
    <t xml:space="preserve">mai25</t>
  </si>
  <si>
    <t xml:space="preserve">jun25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</si>
  <si>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</si>
  <si>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</si>
  <si>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</si>
  <si>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</si>
  <si>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</si>
  <si>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</si>
  <si>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</si>
  <si>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</si>
  <si>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</si>
  <si>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</si>
  <si>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</si>
  <si>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</si>
  <si>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da APLICAÇÃO da Glosa (mês/ano)- </t>
  </si>
  <si>
    <t xml:space="preserve">Área Responsável</t>
  </si>
  <si>
    <t xml:space="preserve">Glosa de metas  </t>
  </si>
  <si>
    <t xml:space="preserve">Avaliação Bimestral - Outubro e Novembro/24 Despacho Nº 210/2025/SES/CADES - (SEI Nº 72537570) </t>
  </si>
  <si>
    <t xml:space="preserve">Out-nov24</t>
  </si>
  <si>
    <t xml:space="preserve">SES/CADES / GMAE-CONV</t>
  </si>
  <si>
    <t xml:space="preserve">Valor provisionado para ajuste posterior </t>
  </si>
  <si>
    <t xml:space="preserve">3.3.50.85.02 </t>
  </si>
  <si>
    <t xml:space="preserve">SES/CGC/SUPECC-19837 </t>
  </si>
  <si>
    <t xml:space="preserve">Total Geral</t>
  </si>
  <si>
    <t xml:space="preserve">Nota Explicativa: </t>
  </si>
  <si>
    <t xml:space="preserve">Valor Estimado no Contrato de Gestão = Custeio (R$ 10.721.616,10 ) + R$ 410.932,17 17º Apostilamento JAN25 / R$ 413.668,35 18º Apostilamento FEV25 / R$ 390.691,26 19º Apostilamento MAR25 / R$ 432.644,72 20º Apostilamento ABR25 / R$ 436.847,53 21º Apostilamento MAIO25 / R$ 434.935,35 22º Apostilamento JUN25
1. Valor Mensal Estimado no Contrato de Gestão - Custeio = Custeio (R$ 10.721.616,10 ) + R$ 410.932,17 17º Apostilamento JAN25 / R$ 413.668,35 18º Apostilamento FEV25/ R$ 390.691,26 19º Apostilamento MAR25 / R$ 432.644,72 20º Apostilamento ABR25 / R$ 436.847,53 21º Apostilamento MAIO25 / R$ 434.935,35 22º Apostilamento JUN25
3. Valor informado pela área técnica - GEFIN SEI Nº 202500010016855.
4. Valor Provisionado conforme Solicitação de Liquidação e Pagamento: JAN/25 parcial SEI Nº 69062290 ; JAN/25 consolidado SEI Nº 71121130 ; JAN/25 Consolidado complementar SEI Nº 73134945; FEV/25 parcial SEI Nº 69922294 ; FEV/25 consolidado SEI Nº 73122169 ; MAR/25 parcial SEI Nº 70898464; MAR/25 Consolidado SEI Nº 73721180; ABR/25 Parcial SEI Nº 72183142; ABR/25 Consolidado SEI Nº 75049093, Maio/25 Parcial SEI Nº 73524476, Maio/25 consolidado SEI Nº 76181090 / Jun/25 Parcial SEI Nº 74725254 / Jun 25 consolidado SEI Nº77463252 /</t>
  </si>
  <si>
    <r>
      <rPr>
        <sz val="11"/>
        <color rgb="FF000000"/>
        <rFont val="Calibri"/>
        <family val="2"/>
        <charset val="1"/>
      </rPr>
      <t xml:space="preserve">C</t>
    </r>
    <r>
      <rPr>
        <sz val="10"/>
        <color rgb="FF000000"/>
        <rFont val="Calibri"/>
        <family val="2"/>
        <charset val="1"/>
      </rPr>
      <t xml:space="preserve"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</si>
  <si>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-PAGO em MAIO/25 R$ 4.00,00 (Devolução de saldo excedente de processo de investimento 202200010029074 comprovante 75141952)                                                                                                                                                                                    -PAGO em JUNHO/25 R$ 3.487,00 (Devolução de saldo excedente de processo de investimento 202400010028812 comprovante 76195437)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</si>
  <si>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PAGO em JAN/25 - Repasse referente ao Custeio valor total R$ 272.266,09, sendo:
                                                                Referência: dezembro/2024 Ordem de Pagamento 2024.2850.061.00128.003...........R$ 217.453,22 Custeio consolidado Quitado em 10/01/25 SEI Nº 71294751
                                                                Referência: dezembro/2024 Ordem de Pagamento 2024.2850.061.00128.004...........R$ 54.812,87 Fundo Rescisório Quitado em 10/01/25 SEI Nº 71294751</t>
  </si>
  <si>
    <t xml:space="preserve">9. Pagamentos de Despesas de Exercícios Anteriores - DEA
- PAGO em JAN/25 - 16º Apostilamento: Piso Nacional de Enfermagem - Referência dezembro/24 Ordem de Pagamento 2025.2850.070.0020.001 ........R$ 435.703,17 Quitada em 31/01/25 Siofinet
-PAGO em JUN/25 - R$ 512.082,00 Restituição de glosa aplicada no Processo de investimento SEI Nº 202100010058823</t>
  </si>
  <si>
    <t xml:space="preserve">Demonstrativo de investimento repassados no período de janeiro a junho/2025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</si>
  <si>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</si>
  <si>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</si>
  <si>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</si>
  <si>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</si>
  <si>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</si>
  <si>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</si>
  <si>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</si>
  <si>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202500010004909</t>
  </si>
  <si>
    <t xml:space="preserve">18/03/25                          SEI 72028325 </t>
  </si>
  <si>
    <t xml:space="preserve">2025.2850.161.00082.001</t>
  </si>
  <si>
    <t xml:space="preserve">4.4.50.42.05</t>
  </si>
  <si>
    <t xml:space="preserve">Aquisição de 02(dois) Aparelhos de Ultrassom Portátil</t>
  </si>
  <si>
    <t xml:space="preserve"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</si>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</sst>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[$R$-416]\ #,##0.00;[RED]\-[$R$-416]\ 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FFFFFE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/>
      <diagonal/>
    </border>
    <border diagonalUp="false" diagonalDown="false">
      <left style="medium">
        <color rgb="FFCCCCCC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FE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sei.go.gov.br/sei/controlador.php?acao=protocolo_visualizar&amp;id_protocolo=72395002&amp;id_procedimento_atual=64658070&amp;infra_sistema=100000100&amp;infra_unidade_atual=19837&amp;infra_hash=f37a69d51f02a219712ee90d143580543233f97381f1de770a367bfefac922b2377dc84ae8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1048576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A62" activeCellId="0" sqref="A6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9.57"/>
    <col collapsed="false" customWidth="true" hidden="false" outlineLevel="0" max="2" min="2" style="2" width="14.29"/>
    <col collapsed="false" customWidth="true" hidden="false" outlineLevel="0" max="3" min="3" style="2" width="18.14"/>
    <col collapsed="false" customWidth="true" hidden="false" outlineLevel="0" max="7" min="4" style="2" width="16.43"/>
    <col collapsed="false" customWidth="true" hidden="false" outlineLevel="0" max="8" min="8" style="2" width="19.75"/>
    <col collapsed="false" customWidth="true" hidden="false" outlineLevel="0" max="9" min="9" style="2" width="15.42"/>
    <col collapsed="false" customWidth="true" hidden="false" outlineLevel="0" max="10" min="10" style="2" width="18.08"/>
    <col collapsed="false" customWidth="true" hidden="false" outlineLevel="0" max="11" min="11" style="2" width="17.29"/>
    <col collapsed="false" customWidth="true" hidden="false" outlineLevel="0" max="20" min="12" style="2" width="15.42"/>
    <col collapsed="false" customWidth="true" hidden="false" outlineLevel="0" max="22" min="21" style="2" width="16.84"/>
    <col collapsed="false" customWidth="true" hidden="false" outlineLevel="0" max="24" min="23" style="3" width="13.57"/>
  </cols>
  <sheetData>
    <row r="1" customFormat="false" ht="26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  <c r="X2" s="7"/>
      <c r="Y2" s="8"/>
      <c r="Z2" s="8"/>
      <c r="AA2" s="8"/>
      <c r="AB2" s="8"/>
      <c r="AC2" s="8"/>
      <c r="AD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7"/>
      <c r="X3" s="7"/>
      <c r="Y3" s="8"/>
      <c r="Z3" s="8"/>
      <c r="AA3" s="8"/>
      <c r="AB3" s="8"/>
      <c r="AC3" s="8"/>
      <c r="AD3" s="8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  <c r="X4" s="7"/>
      <c r="Y4" s="8"/>
      <c r="Z4" s="8"/>
      <c r="AA4" s="8"/>
      <c r="AB4" s="8"/>
      <c r="AC4" s="8"/>
      <c r="AD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7"/>
      <c r="X5" s="7"/>
      <c r="Y5" s="8"/>
      <c r="Z5" s="8"/>
      <c r="AA5" s="8"/>
      <c r="AB5" s="8"/>
      <c r="AC5" s="8"/>
      <c r="AD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6"/>
      <c r="Q6" s="6"/>
      <c r="R6" s="6"/>
      <c r="S6" s="6"/>
      <c r="T6" s="6"/>
      <c r="U6" s="6"/>
      <c r="V6" s="6"/>
      <c r="W6" s="7"/>
      <c r="X6" s="7"/>
      <c r="Y6" s="8"/>
      <c r="Z6" s="8"/>
      <c r="AA6" s="8"/>
      <c r="AB6" s="8"/>
      <c r="AC6" s="8"/>
      <c r="AD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6"/>
      <c r="Q7" s="6"/>
      <c r="R7" s="6"/>
      <c r="S7" s="6"/>
      <c r="T7" s="6"/>
      <c r="U7" s="6"/>
      <c r="V7" s="6"/>
      <c r="W7" s="7"/>
      <c r="X7" s="7"/>
      <c r="Y7" s="8"/>
      <c r="Z7" s="8"/>
      <c r="AA7" s="8"/>
      <c r="AB7" s="8"/>
      <c r="AC7" s="8"/>
      <c r="AD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8"/>
      <c r="Z8" s="8"/>
      <c r="AA8" s="8"/>
      <c r="AB8" s="8"/>
      <c r="AC8" s="8"/>
      <c r="AD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6"/>
      <c r="Q9" s="6"/>
      <c r="R9" s="6"/>
      <c r="S9" s="6"/>
      <c r="T9" s="6"/>
      <c r="U9" s="6"/>
      <c r="V9" s="6"/>
      <c r="W9" s="7"/>
      <c r="X9" s="7"/>
      <c r="Y9" s="8"/>
      <c r="Z9" s="8"/>
      <c r="AA9" s="8"/>
      <c r="AB9" s="8"/>
      <c r="AC9" s="8"/>
      <c r="AD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6"/>
      <c r="Q10" s="6"/>
      <c r="R10" s="6"/>
      <c r="S10" s="6"/>
      <c r="T10" s="6"/>
      <c r="U10" s="6"/>
      <c r="V10" s="6"/>
      <c r="W10" s="7"/>
      <c r="X10" s="7"/>
      <c r="Y10" s="8"/>
      <c r="Z10" s="8"/>
      <c r="AA10" s="8"/>
      <c r="AB10" s="8"/>
      <c r="AC10" s="8"/>
      <c r="AD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8"/>
      <c r="Z11" s="8"/>
      <c r="AA11" s="8"/>
      <c r="AB11" s="8"/>
      <c r="AC11" s="8"/>
      <c r="AD11" s="8"/>
    </row>
    <row r="12" customFormat="false" ht="15.7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6"/>
      <c r="P12" s="6"/>
      <c r="Q12" s="6"/>
      <c r="R12" s="6"/>
      <c r="S12" s="6"/>
      <c r="T12" s="6"/>
      <c r="U12" s="6"/>
      <c r="V12" s="6"/>
      <c r="W12" s="7"/>
      <c r="X12" s="7"/>
      <c r="Y12" s="8"/>
      <c r="Z12" s="8"/>
      <c r="AA12" s="8"/>
      <c r="AB12" s="8"/>
      <c r="AC12" s="8"/>
      <c r="AD12" s="8"/>
    </row>
    <row r="13" customFormat="false" ht="12.8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"/>
      <c r="X13" s="7"/>
      <c r="Y13" s="8"/>
      <c r="Z13" s="8"/>
      <c r="AA13" s="8"/>
      <c r="AB13" s="8"/>
      <c r="AC13" s="8"/>
      <c r="AD13" s="8"/>
    </row>
    <row r="14" customFormat="false" ht="12.8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7"/>
      <c r="Y14" s="8"/>
      <c r="Z14" s="8"/>
      <c r="AA14" s="8"/>
      <c r="AB14" s="8"/>
      <c r="AC14" s="8"/>
      <c r="AD14" s="8"/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5"/>
      <c r="R15" s="15"/>
      <c r="S15" s="15"/>
      <c r="T15" s="15"/>
      <c r="U15" s="15"/>
      <c r="V15" s="15"/>
      <c r="W15" s="7"/>
      <c r="X15" s="7"/>
      <c r="Y15" s="8"/>
      <c r="Z15" s="8"/>
      <c r="AA15" s="8"/>
      <c r="AB15" s="8"/>
      <c r="AC15" s="8"/>
      <c r="AD15" s="8"/>
    </row>
    <row r="16" customFormat="false" ht="12.8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7"/>
      <c r="X16" s="7"/>
      <c r="Y16" s="8"/>
      <c r="Z16" s="8"/>
      <c r="AA16" s="8"/>
      <c r="AB16" s="8"/>
      <c r="AC16" s="8"/>
      <c r="AD16" s="8"/>
    </row>
    <row r="17" customFormat="false" ht="20.25" hidden="false" customHeight="true" outlineLevel="0" collapsed="false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7"/>
      <c r="X17" s="7"/>
      <c r="Y17" s="8"/>
      <c r="Z17" s="8"/>
      <c r="AA17" s="8"/>
      <c r="AB17" s="8"/>
      <c r="AC17" s="8"/>
      <c r="AD17" s="8"/>
    </row>
    <row r="18" customFormat="false" ht="15.75" hidden="false" customHeight="true" outlineLevel="0" collapsed="false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7"/>
      <c r="X18" s="7"/>
      <c r="Y18" s="8"/>
      <c r="Z18" s="8"/>
      <c r="AA18" s="8"/>
      <c r="AB18" s="8"/>
      <c r="AC18" s="8"/>
      <c r="AD18" s="8"/>
    </row>
    <row r="19" s="21" customFormat="true" ht="15.75" hidden="false" customHeight="true" outlineLevel="0" collapsed="false">
      <c r="A19" s="17" t="s">
        <v>12</v>
      </c>
      <c r="B19" s="18"/>
      <c r="C19" s="19" t="s">
        <v>13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0"/>
      <c r="Y19" s="5"/>
      <c r="Z19" s="5"/>
      <c r="AA19" s="5"/>
      <c r="AB19" s="5"/>
      <c r="AC19" s="5"/>
      <c r="AD19" s="5"/>
    </row>
    <row r="20" s="21" customFormat="true" ht="77.25" hidden="false" customHeight="true" outlineLevel="0" collapsed="false">
      <c r="A20" s="17"/>
      <c r="B20" s="22" t="s">
        <v>14</v>
      </c>
      <c r="C20" s="23" t="s">
        <v>15</v>
      </c>
      <c r="D20" s="24" t="s">
        <v>16</v>
      </c>
      <c r="E20" s="24"/>
      <c r="F20" s="24"/>
      <c r="G20" s="24" t="s">
        <v>17</v>
      </c>
      <c r="H20" s="24"/>
      <c r="I20" s="24"/>
      <c r="J20" s="23" t="s">
        <v>18</v>
      </c>
      <c r="K20" s="24" t="s">
        <v>19</v>
      </c>
      <c r="L20" s="24"/>
      <c r="M20" s="24"/>
      <c r="N20" s="24"/>
      <c r="O20" s="24" t="s">
        <v>20</v>
      </c>
      <c r="P20" s="24"/>
      <c r="Q20" s="23" t="s">
        <v>21</v>
      </c>
      <c r="R20" s="24" t="s">
        <v>22</v>
      </c>
      <c r="S20" s="24"/>
      <c r="T20" s="24" t="s">
        <v>23</v>
      </c>
      <c r="U20" s="24"/>
      <c r="V20" s="25" t="s">
        <v>24</v>
      </c>
      <c r="W20" s="20"/>
      <c r="X20" s="20"/>
      <c r="Y20" s="5"/>
      <c r="Z20" s="5"/>
      <c r="AA20" s="5"/>
      <c r="AB20" s="5"/>
      <c r="AC20" s="5"/>
      <c r="AD20" s="5"/>
    </row>
    <row r="21" s="21" customFormat="true" ht="15.75" hidden="false" customHeight="true" outlineLevel="0" collapsed="false">
      <c r="A21" s="17"/>
      <c r="B21" s="22"/>
      <c r="C21" s="23"/>
      <c r="D21" s="26" t="s">
        <v>25</v>
      </c>
      <c r="E21" s="26" t="s">
        <v>26</v>
      </c>
      <c r="F21" s="26" t="s">
        <v>27</v>
      </c>
      <c r="G21" s="26" t="s">
        <v>25</v>
      </c>
      <c r="H21" s="26" t="s">
        <v>26</v>
      </c>
      <c r="I21" s="26" t="s">
        <v>27</v>
      </c>
      <c r="J21" s="26" t="s">
        <v>25</v>
      </c>
      <c r="K21" s="26" t="s">
        <v>28</v>
      </c>
      <c r="L21" s="26" t="s">
        <v>25</v>
      </c>
      <c r="M21" s="26" t="s">
        <v>26</v>
      </c>
      <c r="N21" s="26" t="s">
        <v>27</v>
      </c>
      <c r="O21" s="26" t="s">
        <v>25</v>
      </c>
      <c r="P21" s="26" t="s">
        <v>26</v>
      </c>
      <c r="Q21" s="26"/>
      <c r="R21" s="26" t="s">
        <v>25</v>
      </c>
      <c r="S21" s="26" t="s">
        <v>26</v>
      </c>
      <c r="T21" s="26" t="s">
        <v>25</v>
      </c>
      <c r="U21" s="26" t="s">
        <v>29</v>
      </c>
      <c r="V21" s="25"/>
      <c r="W21" s="27"/>
      <c r="X21" s="27"/>
      <c r="Y21" s="5"/>
      <c r="Z21" s="5"/>
      <c r="AA21" s="5"/>
      <c r="AB21" s="5"/>
      <c r="AC21" s="5"/>
      <c r="AD21" s="5"/>
    </row>
    <row r="22" s="21" customFormat="true" ht="15.75" hidden="false" customHeight="false" outlineLevel="0" collapsed="false">
      <c r="A22" s="17"/>
      <c r="B22" s="22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5"/>
      <c r="W22" s="28"/>
      <c r="X22" s="28"/>
      <c r="Y22" s="5"/>
      <c r="Z22" s="5"/>
      <c r="AA22" s="5"/>
      <c r="AB22" s="5"/>
      <c r="AC22" s="5"/>
      <c r="AD22" s="5"/>
    </row>
    <row r="23" s="21" customFormat="true" ht="13.8" hidden="false" customHeight="false" outlineLevel="0" collapsed="false">
      <c r="A23" s="29" t="n">
        <v>45658</v>
      </c>
      <c r="B23" s="30" t="n">
        <v>11132548.27</v>
      </c>
      <c r="C23" s="30" t="n">
        <v>11132548.27</v>
      </c>
      <c r="D23" s="30" t="n">
        <v>68982198.11</v>
      </c>
      <c r="E23" s="30"/>
      <c r="F23" s="30"/>
      <c r="G23" s="30" t="n">
        <v>20743282.2</v>
      </c>
      <c r="H23" s="31"/>
      <c r="I23" s="31"/>
      <c r="J23" s="30"/>
      <c r="K23" s="32" t="s">
        <v>30</v>
      </c>
      <c r="L23" s="30" t="n">
        <v>10371616.1</v>
      </c>
      <c r="M23" s="30"/>
      <c r="N23" s="30" t="n">
        <v>0</v>
      </c>
      <c r="O23" s="33"/>
      <c r="P23" s="33"/>
      <c r="Q23" s="33"/>
      <c r="R23" s="34" t="n">
        <v>272266.09</v>
      </c>
      <c r="S23" s="33"/>
      <c r="T23" s="30" t="n">
        <v>435703.17</v>
      </c>
      <c r="U23" s="33"/>
      <c r="V23" s="35" t="n">
        <f aca="false">L23+R23+T23</f>
        <v>11079585.36</v>
      </c>
      <c r="W23" s="36" t="n">
        <f aca="false">SUM(D23:F23)</f>
        <v>68982198.11</v>
      </c>
      <c r="X23" s="36" t="n">
        <f aca="false">SUM(G23:I23)</f>
        <v>20743282.2</v>
      </c>
      <c r="Y23" s="5"/>
      <c r="Z23" s="5"/>
      <c r="AA23" s="5"/>
      <c r="AB23" s="5"/>
      <c r="AC23" s="5"/>
      <c r="AD23" s="5"/>
    </row>
    <row r="24" s="21" customFormat="true" ht="13.8" hidden="false" customHeight="false" outlineLevel="0" collapsed="false">
      <c r="A24" s="29" t="n">
        <v>45689</v>
      </c>
      <c r="B24" s="30" t="n">
        <v>11135284.45</v>
      </c>
      <c r="C24" s="30" t="n">
        <v>11135284.45</v>
      </c>
      <c r="D24" s="30" t="n">
        <v>410932.17</v>
      </c>
      <c r="E24" s="30"/>
      <c r="F24" s="30"/>
      <c r="G24" s="30" t="n">
        <v>10782548.27</v>
      </c>
      <c r="H24" s="31"/>
      <c r="I24" s="31"/>
      <c r="J24" s="30"/>
      <c r="K24" s="32" t="s">
        <v>31</v>
      </c>
      <c r="L24" s="30" t="n">
        <v>10371616.1</v>
      </c>
      <c r="M24" s="30"/>
      <c r="N24" s="30"/>
      <c r="O24" s="33"/>
      <c r="P24" s="33"/>
      <c r="Q24" s="33"/>
      <c r="R24" s="34"/>
      <c r="S24" s="33"/>
      <c r="T24" s="34"/>
      <c r="U24" s="33"/>
      <c r="V24" s="35" t="n">
        <f aca="false">L24+L25+L26</f>
        <v>11955447.8</v>
      </c>
      <c r="W24" s="36"/>
      <c r="X24" s="36"/>
      <c r="Y24" s="5"/>
      <c r="Z24" s="5"/>
      <c r="AA24" s="5"/>
      <c r="AB24" s="5"/>
      <c r="AC24" s="5"/>
      <c r="AD24" s="5"/>
    </row>
    <row r="25" s="21" customFormat="true" ht="13.8" hidden="false" customHeight="false" outlineLevel="0" collapsed="false">
      <c r="A25" s="29" t="n">
        <v>45689</v>
      </c>
      <c r="B25" s="30"/>
      <c r="C25" s="30"/>
      <c r="D25" s="30"/>
      <c r="E25" s="30"/>
      <c r="F25" s="30"/>
      <c r="G25" s="34"/>
      <c r="H25" s="31"/>
      <c r="I25" s="31"/>
      <c r="J25" s="30"/>
      <c r="K25" s="32" t="s">
        <v>30</v>
      </c>
      <c r="L25" s="30" t="n">
        <v>410932.17</v>
      </c>
      <c r="M25" s="30"/>
      <c r="N25" s="30"/>
      <c r="O25" s="33"/>
      <c r="P25" s="33"/>
      <c r="Q25" s="33"/>
      <c r="R25" s="34"/>
      <c r="S25" s="33"/>
      <c r="T25" s="34"/>
      <c r="U25" s="33"/>
      <c r="V25" s="35"/>
      <c r="W25" s="36"/>
      <c r="X25" s="36"/>
      <c r="Y25" s="5"/>
      <c r="Z25" s="5"/>
      <c r="AA25" s="5"/>
      <c r="AB25" s="5"/>
      <c r="AC25" s="5"/>
      <c r="AD25" s="5"/>
    </row>
    <row r="26" s="21" customFormat="true" ht="13.8" hidden="false" customHeight="false" outlineLevel="0" collapsed="false">
      <c r="A26" s="29" t="n">
        <v>45689</v>
      </c>
      <c r="B26" s="30"/>
      <c r="C26" s="30"/>
      <c r="D26" s="30"/>
      <c r="E26" s="30"/>
      <c r="F26" s="30"/>
      <c r="G26" s="34"/>
      <c r="H26" s="31"/>
      <c r="I26" s="31"/>
      <c r="J26" s="30"/>
      <c r="K26" s="32" t="s">
        <v>32</v>
      </c>
      <c r="L26" s="30" t="n">
        <v>1172899.53</v>
      </c>
      <c r="M26" s="30"/>
      <c r="N26" s="30"/>
      <c r="O26" s="33"/>
      <c r="P26" s="33"/>
      <c r="Q26" s="33"/>
      <c r="R26" s="34"/>
      <c r="S26" s="33"/>
      <c r="T26" s="34"/>
      <c r="U26" s="33"/>
      <c r="V26" s="35"/>
      <c r="W26" s="36"/>
      <c r="X26" s="36"/>
      <c r="Y26" s="5"/>
      <c r="Z26" s="5"/>
      <c r="AA26" s="5"/>
      <c r="AB26" s="5"/>
      <c r="AC26" s="5"/>
      <c r="AD26" s="5"/>
    </row>
    <row r="27" s="21" customFormat="true" ht="13.8" hidden="false" customHeight="false" outlineLevel="0" collapsed="false">
      <c r="A27" s="29" t="n">
        <v>45717</v>
      </c>
      <c r="B27" s="30" t="n">
        <v>11112307.36</v>
      </c>
      <c r="C27" s="30" t="n">
        <v>11112307.36</v>
      </c>
      <c r="D27" s="30" t="n">
        <v>413668.35</v>
      </c>
      <c r="E27" s="30" t="n">
        <v>318600</v>
      </c>
      <c r="F27" s="30"/>
      <c r="G27" s="30" t="n">
        <v>11058442.74</v>
      </c>
      <c r="H27" s="30" t="n">
        <v>318600</v>
      </c>
      <c r="I27" s="31"/>
      <c r="J27" s="30"/>
      <c r="K27" s="32" t="s">
        <v>30</v>
      </c>
      <c r="L27" s="30" t="n">
        <v>273158.29</v>
      </c>
      <c r="M27" s="30" t="n">
        <v>318600</v>
      </c>
      <c r="N27" s="30"/>
      <c r="O27" s="33"/>
      <c r="P27" s="33"/>
      <c r="Q27" s="33"/>
      <c r="R27" s="34"/>
      <c r="S27" s="33"/>
      <c r="T27" s="34"/>
      <c r="U27" s="33"/>
      <c r="V27" s="35" t="n">
        <f aca="false">L27+L28+L29+L30+M27</f>
        <v>11377042.74</v>
      </c>
      <c r="W27" s="36"/>
      <c r="X27" s="36"/>
      <c r="Y27" s="5"/>
      <c r="Z27" s="5"/>
      <c r="AA27" s="5"/>
      <c r="AB27" s="5"/>
      <c r="AC27" s="5"/>
      <c r="AD27" s="5"/>
    </row>
    <row r="28" s="21" customFormat="true" ht="13.8" hidden="false" customHeight="false" outlineLevel="0" collapsed="false">
      <c r="A28" s="29" t="n">
        <v>45717</v>
      </c>
      <c r="B28" s="30"/>
      <c r="C28" s="30"/>
      <c r="D28" s="30"/>
      <c r="E28" s="30"/>
      <c r="F28" s="30"/>
      <c r="G28" s="34"/>
      <c r="H28" s="31"/>
      <c r="I28" s="31"/>
      <c r="J28" s="30"/>
      <c r="K28" s="32" t="s">
        <v>31</v>
      </c>
      <c r="L28" s="30" t="n">
        <v>413668.35</v>
      </c>
      <c r="M28" s="30"/>
      <c r="N28" s="30"/>
      <c r="O28" s="33"/>
      <c r="P28" s="33"/>
      <c r="Q28" s="33"/>
      <c r="R28" s="34"/>
      <c r="S28" s="33"/>
      <c r="T28" s="34"/>
      <c r="U28" s="33"/>
      <c r="V28" s="35"/>
      <c r="W28" s="36"/>
      <c r="X28" s="36"/>
      <c r="Y28" s="5"/>
      <c r="Z28" s="5"/>
      <c r="AA28" s="5"/>
      <c r="AB28" s="5"/>
      <c r="AC28" s="5"/>
      <c r="AD28" s="5"/>
    </row>
    <row r="29" s="21" customFormat="true" ht="13.8" hidden="false" customHeight="false" outlineLevel="0" collapsed="false">
      <c r="A29" s="29" t="n">
        <v>45717</v>
      </c>
      <c r="B29" s="30"/>
      <c r="C29" s="30"/>
      <c r="D29" s="30"/>
      <c r="E29" s="30"/>
      <c r="F29" s="30"/>
      <c r="G29" s="34"/>
      <c r="H29" s="31"/>
      <c r="I29" s="31"/>
      <c r="J29" s="30"/>
      <c r="K29" s="32" t="s">
        <v>32</v>
      </c>
      <c r="L29" s="30" t="n">
        <v>9198716.57</v>
      </c>
      <c r="M29" s="30"/>
      <c r="N29" s="30"/>
      <c r="O29" s="33"/>
      <c r="P29" s="33"/>
      <c r="Q29" s="33"/>
      <c r="R29" s="34"/>
      <c r="S29" s="33"/>
      <c r="T29" s="34"/>
      <c r="U29" s="33"/>
      <c r="V29" s="35"/>
      <c r="W29" s="36"/>
      <c r="X29" s="36"/>
      <c r="Y29" s="5"/>
      <c r="Z29" s="5"/>
      <c r="AA29" s="5"/>
      <c r="AB29" s="5"/>
      <c r="AC29" s="5"/>
      <c r="AD29" s="5"/>
    </row>
    <row r="30" s="21" customFormat="true" ht="13.8" hidden="false" customHeight="false" outlineLevel="0" collapsed="false">
      <c r="A30" s="29" t="n">
        <v>45717</v>
      </c>
      <c r="B30" s="30"/>
      <c r="C30" s="30"/>
      <c r="D30" s="30"/>
      <c r="E30" s="30"/>
      <c r="F30" s="30"/>
      <c r="G30" s="34"/>
      <c r="H30" s="31"/>
      <c r="I30" s="31"/>
      <c r="J30" s="30"/>
      <c r="K30" s="32" t="s">
        <v>33</v>
      </c>
      <c r="L30" s="30" t="n">
        <v>1172899.53</v>
      </c>
      <c r="M30" s="30"/>
      <c r="N30" s="30"/>
      <c r="O30" s="33"/>
      <c r="P30" s="33"/>
      <c r="Q30" s="33"/>
      <c r="R30" s="34"/>
      <c r="S30" s="33"/>
      <c r="T30" s="34"/>
      <c r="U30" s="33"/>
      <c r="V30" s="35"/>
      <c r="W30" s="36"/>
      <c r="X30" s="36"/>
      <c r="Y30" s="5"/>
      <c r="Z30" s="5"/>
      <c r="AA30" s="5"/>
      <c r="AB30" s="5"/>
      <c r="AC30" s="5"/>
      <c r="AD30" s="5"/>
    </row>
    <row r="31" s="21" customFormat="true" ht="13.8" hidden="false" customHeight="false" outlineLevel="0" collapsed="false">
      <c r="A31" s="29" t="n">
        <v>45748</v>
      </c>
      <c r="B31" s="30" t="n">
        <v>11154260.82</v>
      </c>
      <c r="C31" s="30" t="n">
        <v>11154260.82</v>
      </c>
      <c r="D31" s="30" t="n">
        <v>38267266.95</v>
      </c>
      <c r="E31" s="30" t="n">
        <v>512082</v>
      </c>
      <c r="F31" s="30"/>
      <c r="G31" s="30" t="n">
        <v>10600109.85</v>
      </c>
      <c r="H31" s="31"/>
      <c r="I31" s="31"/>
      <c r="J31" s="30"/>
      <c r="K31" s="32" t="s">
        <v>30</v>
      </c>
      <c r="L31" s="30" t="n">
        <v>76841.71</v>
      </c>
      <c r="M31" s="30"/>
      <c r="N31" s="30"/>
      <c r="O31" s="33"/>
      <c r="P31" s="33"/>
      <c r="Q31" s="33"/>
      <c r="R31" s="34"/>
      <c r="S31" s="33"/>
      <c r="T31" s="34"/>
      <c r="U31" s="33"/>
      <c r="V31" s="35" t="n">
        <f aca="false">L31+L32+L33+L34+L35</f>
        <v>19798826.42</v>
      </c>
      <c r="W31" s="36"/>
      <c r="X31" s="36"/>
      <c r="Y31" s="5"/>
      <c r="Z31" s="5"/>
      <c r="AA31" s="5"/>
      <c r="AB31" s="5"/>
      <c r="AC31" s="5"/>
      <c r="AD31" s="5"/>
    </row>
    <row r="32" s="21" customFormat="true" ht="13.8" hidden="false" customHeight="false" outlineLevel="0" collapsed="false">
      <c r="A32" s="29" t="n">
        <v>45748</v>
      </c>
      <c r="B32" s="30"/>
      <c r="C32" s="30"/>
      <c r="D32" s="30"/>
      <c r="E32" s="30"/>
      <c r="F32" s="30"/>
      <c r="G32" s="34"/>
      <c r="H32" s="31"/>
      <c r="I32" s="31"/>
      <c r="J32" s="30"/>
      <c r="K32" s="32" t="s">
        <v>31</v>
      </c>
      <c r="L32" s="30" t="n">
        <v>350000</v>
      </c>
      <c r="M32" s="30"/>
      <c r="N32" s="30"/>
      <c r="O32" s="33"/>
      <c r="P32" s="33"/>
      <c r="Q32" s="33"/>
      <c r="R32" s="34"/>
      <c r="S32" s="33"/>
      <c r="T32" s="34"/>
      <c r="U32" s="33"/>
      <c r="V32" s="35"/>
      <c r="W32" s="36"/>
      <c r="X32" s="36"/>
      <c r="Y32" s="5"/>
      <c r="Z32" s="5"/>
      <c r="AA32" s="5"/>
      <c r="AB32" s="5"/>
      <c r="AC32" s="5"/>
      <c r="AD32" s="5"/>
    </row>
    <row r="33" s="21" customFormat="true" ht="13.8" hidden="false" customHeight="false" outlineLevel="0" collapsed="false">
      <c r="A33" s="29" t="n">
        <v>45748</v>
      </c>
      <c r="B33" s="30"/>
      <c r="C33" s="30"/>
      <c r="D33" s="30"/>
      <c r="E33" s="30"/>
      <c r="F33" s="30"/>
      <c r="G33" s="34"/>
      <c r="H33" s="31"/>
      <c r="I33" s="31"/>
      <c r="J33" s="30"/>
      <c r="K33" s="32" t="s">
        <v>32</v>
      </c>
      <c r="L33" s="30" t="n">
        <v>390691.26</v>
      </c>
      <c r="M33" s="30"/>
      <c r="N33" s="30"/>
      <c r="O33" s="33"/>
      <c r="P33" s="33"/>
      <c r="Q33" s="33"/>
      <c r="R33" s="34"/>
      <c r="S33" s="33"/>
      <c r="T33" s="34"/>
      <c r="U33" s="33"/>
      <c r="V33" s="35"/>
      <c r="W33" s="36"/>
      <c r="X33" s="36"/>
      <c r="Y33" s="5"/>
      <c r="Z33" s="5"/>
      <c r="AA33" s="5"/>
      <c r="AB33" s="5"/>
      <c r="AC33" s="5"/>
      <c r="AD33" s="5"/>
    </row>
    <row r="34" s="21" customFormat="true" ht="13.8" hidden="false" customHeight="false" outlineLevel="0" collapsed="false">
      <c r="A34" s="29" t="n">
        <v>45748</v>
      </c>
      <c r="B34" s="30"/>
      <c r="C34" s="30"/>
      <c r="D34" s="30"/>
      <c r="E34" s="30"/>
      <c r="F34" s="30"/>
      <c r="G34" s="34"/>
      <c r="H34" s="31"/>
      <c r="I34" s="31"/>
      <c r="J34" s="30"/>
      <c r="K34" s="32" t="s">
        <v>33</v>
      </c>
      <c r="L34" s="30" t="n">
        <v>10371616.1</v>
      </c>
      <c r="M34" s="30"/>
      <c r="N34" s="30"/>
      <c r="O34" s="33"/>
      <c r="P34" s="33"/>
      <c r="Q34" s="33"/>
      <c r="R34" s="34"/>
      <c r="S34" s="33"/>
      <c r="T34" s="34"/>
      <c r="U34" s="33"/>
      <c r="V34" s="35"/>
      <c r="W34" s="36"/>
      <c r="X34" s="36"/>
      <c r="Y34" s="5"/>
      <c r="Z34" s="5"/>
      <c r="AA34" s="5"/>
      <c r="AB34" s="5"/>
      <c r="AC34" s="5"/>
      <c r="AD34" s="5"/>
    </row>
    <row r="35" s="21" customFormat="true" ht="13.8" hidden="false" customHeight="false" outlineLevel="0" collapsed="false">
      <c r="A35" s="29" t="n">
        <v>45748</v>
      </c>
      <c r="B35" s="30"/>
      <c r="C35" s="30"/>
      <c r="D35" s="30"/>
      <c r="E35" s="30"/>
      <c r="F35" s="30"/>
      <c r="G35" s="34"/>
      <c r="H35" s="31"/>
      <c r="I35" s="31"/>
      <c r="J35" s="30"/>
      <c r="K35" s="32" t="s">
        <v>34</v>
      </c>
      <c r="L35" s="30" t="n">
        <v>8609677.35</v>
      </c>
      <c r="M35" s="30"/>
      <c r="N35" s="30"/>
      <c r="O35" s="33"/>
      <c r="P35" s="33"/>
      <c r="Q35" s="33"/>
      <c r="R35" s="34"/>
      <c r="S35" s="33"/>
      <c r="T35" s="34"/>
      <c r="U35" s="33"/>
      <c r="V35" s="35"/>
      <c r="W35" s="36"/>
      <c r="X35" s="36"/>
      <c r="Y35" s="5"/>
      <c r="Z35" s="5"/>
      <c r="AA35" s="5"/>
      <c r="AB35" s="5"/>
      <c r="AC35" s="5"/>
      <c r="AD35" s="5"/>
    </row>
    <row r="36" s="21" customFormat="true" ht="13.8" hidden="false" customHeight="false" outlineLevel="0" collapsed="false">
      <c r="A36" s="29" t="n">
        <v>45778</v>
      </c>
      <c r="B36" s="30" t="n">
        <v>11158463.63</v>
      </c>
      <c r="C36" s="30" t="n">
        <v>11158463.63</v>
      </c>
      <c r="D36" s="30" t="n">
        <v>432644.72</v>
      </c>
      <c r="E36" s="30"/>
      <c r="F36" s="30"/>
      <c r="G36" s="30" t="n">
        <v>11072048.74</v>
      </c>
      <c r="H36" s="31"/>
      <c r="I36" s="31"/>
      <c r="J36" s="30" t="n">
        <v>739039.22</v>
      </c>
      <c r="K36" s="32" t="s">
        <v>32</v>
      </c>
      <c r="L36" s="30" t="n">
        <v>346037.42</v>
      </c>
      <c r="M36" s="30"/>
      <c r="N36" s="30"/>
      <c r="O36" s="37"/>
      <c r="P36" s="37" t="n">
        <v>4000</v>
      </c>
      <c r="Q36" s="33"/>
      <c r="R36" s="34"/>
      <c r="S36" s="33"/>
      <c r="T36" s="30" t="n">
        <v>512082</v>
      </c>
      <c r="U36" s="33"/>
      <c r="V36" s="35" t="n">
        <f aca="false">L36+L37-P36+T36</f>
        <v>1286764.14</v>
      </c>
      <c r="W36" s="36"/>
      <c r="X36" s="36"/>
      <c r="Y36" s="5"/>
      <c r="Z36" s="5"/>
      <c r="AA36" s="5"/>
      <c r="AB36" s="5"/>
      <c r="AC36" s="5"/>
      <c r="AD36" s="5"/>
    </row>
    <row r="37" s="21" customFormat="true" ht="13.8" hidden="false" customHeight="false" outlineLevel="0" collapsed="false">
      <c r="A37" s="29" t="n">
        <v>45778</v>
      </c>
      <c r="B37" s="30"/>
      <c r="C37" s="30"/>
      <c r="D37" s="30"/>
      <c r="E37" s="30"/>
      <c r="F37" s="30"/>
      <c r="G37" s="34"/>
      <c r="H37" s="31"/>
      <c r="I37" s="31"/>
      <c r="J37" s="30"/>
      <c r="K37" s="32" t="s">
        <v>33</v>
      </c>
      <c r="L37" s="30" t="n">
        <v>432644.72</v>
      </c>
      <c r="M37" s="30"/>
      <c r="N37" s="30"/>
      <c r="O37" s="33"/>
      <c r="P37" s="33"/>
      <c r="Q37" s="33"/>
      <c r="R37" s="34"/>
      <c r="S37" s="33"/>
      <c r="T37" s="34"/>
      <c r="U37" s="33"/>
      <c r="V37" s="35"/>
      <c r="W37" s="36"/>
      <c r="X37" s="36"/>
      <c r="Y37" s="5"/>
      <c r="Z37" s="5"/>
      <c r="AA37" s="5"/>
      <c r="AB37" s="5"/>
      <c r="AC37" s="5"/>
      <c r="AD37" s="5"/>
    </row>
    <row r="38" s="21" customFormat="true" ht="13.8" hidden="false" customHeight="false" outlineLevel="0" collapsed="false">
      <c r="A38" s="29" t="n">
        <v>45809</v>
      </c>
      <c r="B38" s="30" t="n">
        <v>11156551.45</v>
      </c>
      <c r="C38" s="30" t="n">
        <v>11156551.45</v>
      </c>
      <c r="D38" s="30" t="n">
        <v>436847.53</v>
      </c>
      <c r="E38" s="30"/>
      <c r="F38" s="30"/>
      <c r="G38" s="30" t="n">
        <v>10557764.16</v>
      </c>
      <c r="H38" s="31"/>
      <c r="I38" s="31"/>
      <c r="J38" s="30" t="n">
        <v>350000</v>
      </c>
      <c r="K38" s="32" t="s">
        <v>35</v>
      </c>
      <c r="L38" s="30" t="n">
        <v>10371616.1</v>
      </c>
      <c r="M38" s="30"/>
      <c r="N38" s="30"/>
      <c r="O38" s="33"/>
      <c r="P38" s="37" t="n">
        <v>3487</v>
      </c>
      <c r="Q38" s="33"/>
      <c r="R38" s="34"/>
      <c r="S38" s="33"/>
      <c r="T38" s="34"/>
      <c r="U38" s="33"/>
      <c r="V38" s="35" t="n">
        <f aca="false">L38+L39+L40-P38</f>
        <v>11154976.63</v>
      </c>
      <c r="W38" s="36"/>
      <c r="X38" s="36"/>
      <c r="Y38" s="5"/>
      <c r="Z38" s="5"/>
      <c r="AA38" s="5"/>
      <c r="AB38" s="5"/>
      <c r="AC38" s="5"/>
      <c r="AD38" s="5"/>
    </row>
    <row r="39" s="21" customFormat="true" ht="13.8" hidden="false" customHeight="false" outlineLevel="0" collapsed="false">
      <c r="A39" s="29" t="n">
        <v>45809</v>
      </c>
      <c r="B39" s="30"/>
      <c r="C39" s="30"/>
      <c r="D39" s="30"/>
      <c r="E39" s="30"/>
      <c r="F39" s="30"/>
      <c r="G39" s="34"/>
      <c r="H39" s="31"/>
      <c r="I39" s="31"/>
      <c r="J39" s="30"/>
      <c r="K39" s="32" t="s">
        <v>33</v>
      </c>
      <c r="L39" s="30" t="n">
        <v>350000</v>
      </c>
      <c r="M39" s="30"/>
      <c r="N39" s="30"/>
      <c r="O39" s="33"/>
      <c r="P39" s="33"/>
      <c r="Q39" s="33"/>
      <c r="R39" s="34"/>
      <c r="S39" s="33"/>
      <c r="T39" s="34"/>
      <c r="U39" s="33"/>
      <c r="V39" s="35"/>
      <c r="W39" s="36"/>
      <c r="X39" s="36"/>
      <c r="Y39" s="5"/>
      <c r="Z39" s="5"/>
      <c r="AA39" s="5"/>
      <c r="AB39" s="5"/>
      <c r="AC39" s="5"/>
      <c r="AD39" s="5"/>
    </row>
    <row r="40" s="21" customFormat="true" ht="13.8" hidden="false" customHeight="false" outlineLevel="0" collapsed="false">
      <c r="A40" s="29" t="n">
        <v>45809</v>
      </c>
      <c r="B40" s="30"/>
      <c r="C40" s="30"/>
      <c r="D40" s="30"/>
      <c r="E40" s="30"/>
      <c r="F40" s="30"/>
      <c r="G40" s="34"/>
      <c r="H40" s="31"/>
      <c r="I40" s="31"/>
      <c r="J40" s="30"/>
      <c r="K40" s="32" t="s">
        <v>34</v>
      </c>
      <c r="L40" s="30" t="n">
        <v>436847.53</v>
      </c>
      <c r="M40" s="30"/>
      <c r="N40" s="30"/>
      <c r="O40" s="33"/>
      <c r="P40" s="33"/>
      <c r="Q40" s="33"/>
      <c r="R40" s="34"/>
      <c r="S40" s="33"/>
      <c r="T40" s="34"/>
      <c r="U40" s="33"/>
      <c r="V40" s="35"/>
      <c r="W40" s="36"/>
      <c r="X40" s="36"/>
      <c r="Y40" s="5"/>
      <c r="Z40" s="5"/>
      <c r="AA40" s="5"/>
      <c r="AB40" s="5"/>
      <c r="AC40" s="5"/>
      <c r="AD40" s="5"/>
    </row>
    <row r="41" customFormat="false" ht="12.8" hidden="false" customHeight="false" outlineLevel="0" collapsed="false">
      <c r="A41" s="38"/>
      <c r="B41" s="39" t="n">
        <f aca="false">SUM(B23:B40)</f>
        <v>66849415.98</v>
      </c>
      <c r="C41" s="39" t="n">
        <f aca="false">SUM(C23:C40)</f>
        <v>66849415.98</v>
      </c>
      <c r="D41" s="39" t="n">
        <f aca="false">SUM(D23:D40)</f>
        <v>108943557.83</v>
      </c>
      <c r="E41" s="39" t="n">
        <v>830682</v>
      </c>
      <c r="F41" s="39" t="n">
        <f aca="false">SUM(F23:F23)</f>
        <v>0</v>
      </c>
      <c r="G41" s="39" t="n">
        <f aca="false">SUM(G23:G40)</f>
        <v>74814195.96</v>
      </c>
      <c r="H41" s="39" t="n">
        <v>318600</v>
      </c>
      <c r="I41" s="39" t="n">
        <f aca="false">SUM(I23:I23)</f>
        <v>0</v>
      </c>
      <c r="J41" s="40" t="n">
        <f aca="false">SUM(J36:J40)</f>
        <v>1089039.22</v>
      </c>
      <c r="K41" s="39" t="n">
        <f aca="false">SUM(K23:K23)</f>
        <v>0</v>
      </c>
      <c r="L41" s="39" t="n">
        <f aca="false">SUM(L23:L40)</f>
        <v>65121478.83</v>
      </c>
      <c r="M41" s="39" t="n">
        <v>318600</v>
      </c>
      <c r="N41" s="39" t="n">
        <f aca="false">SUM(N23:N23)</f>
        <v>0</v>
      </c>
      <c r="O41" s="39"/>
      <c r="P41" s="39" t="n">
        <f aca="false">SUM(P30:P40)</f>
        <v>7487</v>
      </c>
      <c r="Q41" s="39" t="n">
        <f aca="false">SUM(Q23:Q23)</f>
        <v>0</v>
      </c>
      <c r="R41" s="39" t="n">
        <f aca="false">SUM(R23:R23)</f>
        <v>272266.09</v>
      </c>
      <c r="S41" s="39" t="n">
        <f aca="false">SUM(S23:S23)</f>
        <v>0</v>
      </c>
      <c r="T41" s="39" t="n">
        <f aca="false">T23+T36</f>
        <v>947785.17</v>
      </c>
      <c r="U41" s="39" t="n">
        <f aca="false">SUM(U23:U23)</f>
        <v>0</v>
      </c>
      <c r="V41" s="39" t="n">
        <f aca="false">SUM(V23:V40)</f>
        <v>66652643.09</v>
      </c>
      <c r="W41" s="36" t="e">
        <f aca="false">SUM(#REF!)</f>
        <v>#REF!</v>
      </c>
      <c r="X41" s="36" t="e">
        <f aca="false">SUM(#REF!)</f>
        <v>#REF!</v>
      </c>
      <c r="Y41" s="5"/>
      <c r="Z41" s="5"/>
      <c r="AA41" s="5"/>
      <c r="AB41" s="5"/>
      <c r="AC41" s="5"/>
      <c r="AD41" s="5"/>
    </row>
    <row r="42" customFormat="false" ht="15" hidden="false" customHeight="false" outlineLevel="0" collapsed="false">
      <c r="A42" s="41"/>
      <c r="B42" s="42"/>
      <c r="C42" s="42"/>
      <c r="D42" s="42"/>
      <c r="E42" s="42"/>
      <c r="F42" s="4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7"/>
      <c r="X42" s="7"/>
      <c r="Y42" s="8"/>
      <c r="Z42" s="8"/>
      <c r="AA42" s="8"/>
      <c r="AB42" s="8"/>
      <c r="AC42" s="8"/>
      <c r="AD42" s="8"/>
    </row>
    <row r="43" customFormat="false" ht="36" hidden="false" customHeight="true" outlineLevel="0" collapsed="false">
      <c r="A43" s="44" t="s">
        <v>36</v>
      </c>
      <c r="B43" s="44"/>
      <c r="C43" s="44"/>
      <c r="D43" s="44"/>
      <c r="E43" s="44"/>
      <c r="F43" s="42"/>
      <c r="G43" s="43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3"/>
      <c r="T43" s="42"/>
      <c r="U43" s="42"/>
      <c r="V43" s="42"/>
      <c r="W43" s="7"/>
      <c r="X43" s="7"/>
      <c r="Y43" s="8"/>
      <c r="Z43" s="8"/>
      <c r="AA43" s="8"/>
      <c r="AB43" s="8"/>
      <c r="AC43" s="8"/>
      <c r="AD43" s="8"/>
    </row>
    <row r="44" customFormat="false" ht="15" hidden="false" customHeight="true" outlineLevel="0" collapsed="false">
      <c r="A44" s="23" t="s">
        <v>37</v>
      </c>
      <c r="B44" s="23"/>
      <c r="C44" s="23"/>
      <c r="D44" s="23"/>
      <c r="E44" s="23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7"/>
      <c r="X44" s="7"/>
      <c r="Y44" s="8"/>
      <c r="Z44" s="8"/>
      <c r="AA44" s="8"/>
      <c r="AB44" s="8"/>
      <c r="AC44" s="8"/>
      <c r="AD44" s="8"/>
    </row>
    <row r="45" customFormat="false" ht="15" hidden="false" customHeight="false" outlineLevel="0" collapsed="false">
      <c r="A45" s="23"/>
      <c r="B45" s="23"/>
      <c r="C45" s="23"/>
      <c r="D45" s="23"/>
      <c r="E45" s="2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7"/>
      <c r="X45" s="7"/>
      <c r="Y45" s="8"/>
      <c r="Z45" s="8"/>
      <c r="AA45" s="8"/>
      <c r="AB45" s="8"/>
      <c r="AC45" s="8"/>
      <c r="AD45" s="8"/>
    </row>
    <row r="46" customFormat="false" ht="22.35" hidden="false" customHeight="true" outlineLevel="0" collapsed="false">
      <c r="A46" s="45" t="s">
        <v>38</v>
      </c>
      <c r="B46" s="45"/>
      <c r="C46" s="45"/>
      <c r="D46" s="45"/>
      <c r="E46" s="4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7"/>
      <c r="X46" s="7"/>
      <c r="Y46" s="8"/>
      <c r="Z46" s="8"/>
      <c r="AA46" s="8"/>
      <c r="AB46" s="8"/>
      <c r="AC46" s="8"/>
      <c r="AD46" s="8"/>
    </row>
    <row r="47" customFormat="false" ht="15" hidden="false" customHeight="true" outlineLevel="0" collapsed="false">
      <c r="A47" s="45" t="s">
        <v>39</v>
      </c>
      <c r="B47" s="45"/>
      <c r="C47" s="45"/>
      <c r="D47" s="45"/>
      <c r="E47" s="4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"/>
      <c r="X47" s="7"/>
      <c r="Y47" s="8"/>
      <c r="Z47" s="8"/>
      <c r="AA47" s="8"/>
      <c r="AB47" s="8"/>
      <c r="AC47" s="8"/>
      <c r="AD47" s="8"/>
    </row>
    <row r="48" customFormat="false" ht="15" hidden="false" customHeight="true" outlineLevel="0" collapsed="false">
      <c r="A48" s="45" t="s">
        <v>40</v>
      </c>
      <c r="B48" s="45"/>
      <c r="C48" s="45"/>
      <c r="D48" s="45"/>
      <c r="E48" s="45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7"/>
      <c r="X48" s="7"/>
      <c r="Y48" s="8"/>
      <c r="Z48" s="8"/>
      <c r="AA48" s="8"/>
      <c r="AB48" s="8"/>
      <c r="AC48" s="8"/>
      <c r="AD48" s="8"/>
    </row>
    <row r="49" customFormat="false" ht="15" hidden="false" customHeight="true" outlineLevel="0" collapsed="false">
      <c r="A49" s="45" t="s">
        <v>41</v>
      </c>
      <c r="B49" s="45"/>
      <c r="C49" s="45"/>
      <c r="D49" s="45"/>
      <c r="E49" s="45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7"/>
      <c r="X49" s="7"/>
      <c r="Y49" s="8"/>
      <c r="Z49" s="8"/>
      <c r="AA49" s="8"/>
      <c r="AB49" s="8"/>
      <c r="AC49" s="8"/>
      <c r="AD49" s="8"/>
    </row>
    <row r="50" customFormat="false" ht="15" hidden="false" customHeight="true" outlineLevel="0" collapsed="false">
      <c r="A50" s="45" t="s">
        <v>42</v>
      </c>
      <c r="B50" s="45"/>
      <c r="C50" s="45"/>
      <c r="D50" s="45"/>
      <c r="E50" s="45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7"/>
      <c r="X50" s="7"/>
      <c r="Y50" s="8"/>
      <c r="Z50" s="8"/>
      <c r="AA50" s="8"/>
      <c r="AB50" s="8"/>
      <c r="AC50" s="8"/>
      <c r="AD50" s="8"/>
    </row>
    <row r="51" customFormat="false" ht="15" hidden="false" customHeight="false" outlineLevel="0" collapsed="false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7"/>
      <c r="X51" s="7"/>
      <c r="Y51" s="8"/>
      <c r="Z51" s="8"/>
      <c r="AA51" s="8"/>
      <c r="AB51" s="8"/>
      <c r="AC51" s="8"/>
      <c r="AD51" s="8"/>
    </row>
    <row r="52" customFormat="false" ht="15" hidden="false" customHeight="true" outlineLevel="0" collapsed="false">
      <c r="A52" s="44" t="s">
        <v>43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7"/>
      <c r="X52" s="7"/>
      <c r="Y52" s="8"/>
      <c r="Z52" s="8"/>
      <c r="AA52" s="8"/>
      <c r="AB52" s="8"/>
      <c r="AC52" s="8"/>
      <c r="AD52" s="8"/>
    </row>
    <row r="53" customFormat="false" ht="38.25" hidden="false" customHeight="true" outlineLevel="0" collapsed="false">
      <c r="A53" s="23" t="s">
        <v>37</v>
      </c>
      <c r="B53" s="23"/>
      <c r="C53" s="23"/>
      <c r="D53" s="23"/>
      <c r="E53" s="23"/>
      <c r="F53" s="23" t="s">
        <v>44</v>
      </c>
      <c r="G53" s="23" t="s">
        <v>45</v>
      </c>
      <c r="H53" s="23" t="s">
        <v>46</v>
      </c>
      <c r="I53" s="23" t="s">
        <v>47</v>
      </c>
      <c r="J53" s="23" t="s">
        <v>48</v>
      </c>
      <c r="K53" s="23" t="s">
        <v>49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7"/>
      <c r="X53" s="7"/>
      <c r="Y53" s="8"/>
      <c r="Z53" s="8"/>
      <c r="AA53" s="8"/>
      <c r="AB53" s="8"/>
      <c r="AC53" s="8"/>
      <c r="AD53" s="8"/>
    </row>
    <row r="54" customFormat="false" ht="71.6" hidden="false" customHeight="true" outlineLevel="0" collapsed="false">
      <c r="A54" s="46" t="s">
        <v>50</v>
      </c>
      <c r="B54" s="46"/>
      <c r="C54" s="46"/>
      <c r="D54" s="46"/>
      <c r="E54" s="46"/>
      <c r="F54" s="47" t="n">
        <v>739039.22</v>
      </c>
      <c r="G54" s="48"/>
      <c r="H54" s="49" t="s">
        <v>51</v>
      </c>
      <c r="I54" s="32" t="s">
        <v>52</v>
      </c>
      <c r="J54" s="32" t="n">
        <v>45778</v>
      </c>
      <c r="K54" s="50" t="s">
        <v>53</v>
      </c>
      <c r="L54" s="51"/>
      <c r="M54" s="51"/>
      <c r="N54" s="51"/>
      <c r="O54" s="51"/>
      <c r="P54" s="52"/>
      <c r="Q54" s="42"/>
      <c r="R54" s="42"/>
      <c r="S54" s="42"/>
      <c r="T54" s="42"/>
      <c r="U54" s="42"/>
      <c r="V54" s="42"/>
      <c r="W54" s="7"/>
      <c r="X54" s="7"/>
      <c r="Y54" s="8"/>
      <c r="Z54" s="8"/>
      <c r="AA54" s="8"/>
      <c r="AB54" s="8"/>
      <c r="AC54" s="8"/>
      <c r="AD54" s="8"/>
    </row>
    <row r="55" customFormat="false" ht="71.6" hidden="false" customHeight="true" outlineLevel="0" collapsed="false">
      <c r="A55" s="46" t="s">
        <v>54</v>
      </c>
      <c r="B55" s="46"/>
      <c r="C55" s="46"/>
      <c r="D55" s="46"/>
      <c r="E55" s="46"/>
      <c r="F55" s="47" t="n">
        <v>350000</v>
      </c>
      <c r="G55" s="48" t="s">
        <v>55</v>
      </c>
      <c r="H55" s="48" t="n">
        <v>202000010023569</v>
      </c>
      <c r="I55" s="32" t="n">
        <v>45809</v>
      </c>
      <c r="J55" s="32" t="n">
        <v>45809</v>
      </c>
      <c r="K55" s="50" t="s">
        <v>56</v>
      </c>
      <c r="L55" s="51"/>
      <c r="M55" s="51"/>
      <c r="N55" s="51"/>
      <c r="O55" s="51"/>
      <c r="P55" s="52"/>
      <c r="Q55" s="42"/>
      <c r="R55" s="42"/>
      <c r="S55" s="42"/>
      <c r="T55" s="42"/>
      <c r="U55" s="42"/>
      <c r="V55" s="42"/>
      <c r="W55" s="7"/>
      <c r="X55" s="7"/>
      <c r="Y55" s="8"/>
      <c r="Z55" s="8"/>
      <c r="AA55" s="8"/>
      <c r="AB55" s="8"/>
      <c r="AC55" s="8"/>
      <c r="AD55" s="8"/>
    </row>
    <row r="56" customFormat="false" ht="15" hidden="false" customHeight="true" outlineLevel="0" collapsed="false">
      <c r="A56" s="53" t="s">
        <v>57</v>
      </c>
      <c r="B56" s="53"/>
      <c r="C56" s="53"/>
      <c r="D56" s="53"/>
      <c r="E56" s="53"/>
      <c r="F56" s="54" t="n">
        <f aca="false">SUM(F54:F55)</f>
        <v>1089039.22</v>
      </c>
      <c r="G56" s="55"/>
      <c r="H56" s="55"/>
      <c r="I56" s="55"/>
      <c r="J56" s="55"/>
      <c r="K56" s="55"/>
      <c r="L56" s="42"/>
      <c r="M56" s="42"/>
      <c r="N56" s="42"/>
      <c r="O56" s="42"/>
      <c r="P56" s="52"/>
      <c r="Q56" s="42"/>
      <c r="R56" s="42"/>
      <c r="S56" s="42"/>
      <c r="T56" s="42"/>
      <c r="U56" s="42"/>
      <c r="V56" s="42"/>
      <c r="W56" s="7"/>
      <c r="X56" s="7"/>
      <c r="Y56" s="8"/>
      <c r="Z56" s="8"/>
      <c r="AA56" s="8"/>
      <c r="AB56" s="8"/>
      <c r="AC56" s="8"/>
      <c r="AD56" s="8"/>
    </row>
    <row r="57" customFormat="false" ht="15" hidden="false" customHeight="false" outlineLevel="0" collapsed="false">
      <c r="A57" s="56"/>
      <c r="B57" s="56"/>
      <c r="C57" s="56"/>
      <c r="D57" s="56"/>
      <c r="E57" s="56"/>
      <c r="F57" s="56"/>
      <c r="G57" s="56"/>
      <c r="H57" s="56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7"/>
      <c r="X57" s="57"/>
      <c r="Y57" s="58"/>
      <c r="Z57" s="58"/>
      <c r="AA57" s="58"/>
      <c r="AB57" s="58"/>
      <c r="AC57" s="58"/>
      <c r="AD57" s="58"/>
    </row>
    <row r="58" customFormat="false" ht="15" hidden="false" customHeight="false" outlineLevel="0" collapsed="false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7"/>
      <c r="X58" s="57"/>
      <c r="Y58" s="58"/>
      <c r="Z58" s="58"/>
      <c r="AA58" s="58"/>
      <c r="AB58" s="58"/>
      <c r="AC58" s="58"/>
      <c r="AD58" s="58"/>
    </row>
    <row r="59" customFormat="false" ht="13.8" hidden="false" customHeight="true" outlineLevel="0" collapsed="false">
      <c r="A59" s="59" t="s">
        <v>58</v>
      </c>
      <c r="B59" s="59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42"/>
      <c r="R59" s="42"/>
      <c r="S59" s="42"/>
      <c r="T59" s="42"/>
      <c r="U59" s="42"/>
      <c r="V59" s="42"/>
      <c r="W59" s="7"/>
      <c r="X59" s="7"/>
      <c r="Y59" s="8"/>
      <c r="Z59" s="8"/>
      <c r="AA59" s="8"/>
      <c r="AB59" s="8"/>
      <c r="AC59" s="8"/>
      <c r="AD59" s="8"/>
    </row>
    <row r="60" customFormat="false" ht="125.35" hidden="false" customHeight="true" outlineLevel="0" collapsed="false">
      <c r="A60" s="60" t="s">
        <v>59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41"/>
      <c r="M60" s="41"/>
      <c r="N60" s="41"/>
      <c r="O60" s="41"/>
      <c r="P60" s="42"/>
      <c r="Q60" s="42"/>
      <c r="R60" s="42"/>
      <c r="S60" s="42"/>
      <c r="T60" s="42"/>
      <c r="U60" s="42"/>
      <c r="V60" s="42"/>
      <c r="W60" s="7"/>
      <c r="X60" s="7"/>
      <c r="Y60" s="8"/>
      <c r="Z60" s="8"/>
      <c r="AA60" s="8"/>
      <c r="AB60" s="8"/>
      <c r="AC60" s="8"/>
      <c r="AD60" s="8"/>
    </row>
    <row r="61" customFormat="false" ht="46.25" hidden="false" customHeight="true" outlineLevel="0" collapsed="false">
      <c r="A61" s="61" t="s">
        <v>60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41"/>
      <c r="M61" s="41"/>
      <c r="N61" s="41"/>
      <c r="O61" s="41"/>
      <c r="P61" s="42"/>
      <c r="Q61" s="42"/>
      <c r="R61" s="42"/>
      <c r="S61" s="42"/>
      <c r="T61" s="42"/>
      <c r="U61" s="42"/>
      <c r="V61" s="42"/>
      <c r="W61" s="7"/>
      <c r="X61" s="7"/>
      <c r="Y61" s="8"/>
      <c r="Z61" s="8"/>
      <c r="AA61" s="8"/>
      <c r="AB61" s="8"/>
      <c r="AC61" s="8"/>
      <c r="AD61" s="8"/>
    </row>
    <row r="62" customFormat="false" ht="46.25" hidden="false" customHeight="true" outlineLevel="0" collapsed="false">
      <c r="A62" s="60" t="s">
        <v>61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41"/>
      <c r="M62" s="41"/>
      <c r="N62" s="41"/>
      <c r="O62" s="41"/>
      <c r="P62" s="42"/>
      <c r="Q62" s="42"/>
      <c r="R62" s="42"/>
      <c r="S62" s="42"/>
      <c r="T62" s="42"/>
      <c r="U62" s="42"/>
      <c r="V62" s="42"/>
      <c r="W62" s="7"/>
      <c r="X62" s="7"/>
      <c r="Y62" s="8"/>
      <c r="Z62" s="8"/>
      <c r="AA62" s="8"/>
      <c r="AB62" s="8"/>
      <c r="AC62" s="8"/>
      <c r="AD62" s="8"/>
    </row>
    <row r="63" customFormat="false" ht="79.85" hidden="false" customHeight="true" outlineLevel="0" collapsed="false">
      <c r="A63" s="60" t="s">
        <v>62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41"/>
      <c r="M63" s="41"/>
      <c r="N63" s="41"/>
      <c r="O63" s="41"/>
      <c r="P63" s="42"/>
      <c r="Q63" s="42"/>
      <c r="R63" s="42"/>
      <c r="S63" s="42"/>
      <c r="T63" s="42"/>
      <c r="U63" s="42"/>
      <c r="V63" s="42"/>
      <c r="W63" s="7"/>
      <c r="X63" s="7"/>
      <c r="Y63" s="8"/>
      <c r="Z63" s="8"/>
      <c r="AA63" s="8"/>
      <c r="AB63" s="8"/>
      <c r="AC63" s="8"/>
      <c r="AD63" s="8"/>
    </row>
    <row r="64" customFormat="false" ht="56.7" hidden="false" customHeight="true" outlineLevel="0" collapsed="false">
      <c r="A64" s="60" t="s">
        <v>63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7"/>
      <c r="X64" s="7"/>
      <c r="Y64" s="8"/>
      <c r="Z64" s="8"/>
      <c r="AA64" s="8"/>
      <c r="AB64" s="8"/>
      <c r="AC64" s="8"/>
      <c r="AD64" s="8"/>
    </row>
    <row r="65" customFormat="false" ht="12.8" hidden="false" customHeight="true" outlineLevel="0" collapsed="false">
      <c r="A65" s="56"/>
      <c r="B65" s="56"/>
      <c r="C65" s="56"/>
      <c r="D65" s="56"/>
      <c r="E65" s="56"/>
      <c r="F65" s="56"/>
      <c r="G65" s="56"/>
      <c r="H65" s="56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7"/>
      <c r="X65" s="7"/>
      <c r="Y65" s="8"/>
      <c r="Z65" s="8"/>
      <c r="AA65" s="8"/>
      <c r="AB65" s="8"/>
      <c r="AC65" s="8"/>
      <c r="AD65" s="8"/>
    </row>
    <row r="66" customFormat="false" ht="15" hidden="false" customHeight="false" outlineLevel="0" collapsed="false">
      <c r="A66" s="62"/>
      <c r="B66" s="62"/>
      <c r="C66" s="6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7"/>
      <c r="X66" s="7"/>
      <c r="Y66" s="8"/>
      <c r="Z66" s="8"/>
      <c r="AA66" s="8"/>
      <c r="AB66" s="8"/>
      <c r="AC66" s="8"/>
      <c r="AD66" s="8"/>
    </row>
    <row r="67" customFormat="false" ht="15" hidden="false" customHeight="false" outlineLevel="0" collapsed="false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7"/>
      <c r="X67" s="7"/>
      <c r="Y67" s="8"/>
      <c r="Z67" s="8"/>
      <c r="AA67" s="8"/>
      <c r="AB67" s="8"/>
      <c r="AC67" s="8"/>
      <c r="AD67" s="8"/>
    </row>
    <row r="68" customFormat="false" ht="12.8" hidden="false" customHeight="true" outlineLevel="0" collapsed="false">
      <c r="A68" s="63" t="s">
        <v>64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7"/>
      <c r="X68" s="7"/>
      <c r="Y68" s="8"/>
      <c r="Z68" s="8"/>
      <c r="AA68" s="8"/>
      <c r="AB68" s="8"/>
      <c r="AC68" s="8"/>
      <c r="AD68" s="8"/>
    </row>
    <row r="69" customFormat="false" ht="13.8" hidden="false" customHeight="true" outlineLevel="0" collapsed="false">
      <c r="A69" s="64" t="s">
        <v>46</v>
      </c>
      <c r="B69" s="64"/>
      <c r="C69" s="65" t="s">
        <v>65</v>
      </c>
      <c r="D69" s="64" t="s">
        <v>66</v>
      </c>
      <c r="E69" s="64"/>
      <c r="F69" s="64" t="s">
        <v>67</v>
      </c>
      <c r="G69" s="64" t="s">
        <v>68</v>
      </c>
      <c r="H69" s="64" t="s">
        <v>69</v>
      </c>
      <c r="I69" s="64" t="s">
        <v>70</v>
      </c>
      <c r="J69" s="64"/>
      <c r="K69" s="64" t="s">
        <v>71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7"/>
      <c r="X69" s="7"/>
      <c r="Y69" s="8"/>
      <c r="Z69" s="8"/>
      <c r="AA69" s="8"/>
      <c r="AB69" s="8"/>
      <c r="AC69" s="8"/>
      <c r="AD69" s="8"/>
    </row>
    <row r="70" customFormat="false" ht="23.85" hidden="false" customHeight="true" outlineLevel="0" collapsed="false">
      <c r="A70" s="66" t="s">
        <v>72</v>
      </c>
      <c r="B70" s="66"/>
      <c r="C70" s="67" t="s">
        <v>73</v>
      </c>
      <c r="D70" s="66" t="s">
        <v>74</v>
      </c>
      <c r="E70" s="66"/>
      <c r="F70" s="66" t="n">
        <v>4</v>
      </c>
      <c r="G70" s="66" t="n">
        <v>15000100</v>
      </c>
      <c r="H70" s="66" t="s">
        <v>75</v>
      </c>
      <c r="I70" s="66" t="s">
        <v>76</v>
      </c>
      <c r="J70" s="66"/>
      <c r="K70" s="68" t="n">
        <v>318600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7"/>
      <c r="X70" s="7"/>
      <c r="Y70" s="8"/>
      <c r="Z70" s="8"/>
      <c r="AA70" s="8"/>
      <c r="AB70" s="8"/>
      <c r="AC70" s="8"/>
      <c r="AD70" s="8"/>
    </row>
    <row r="71" customFormat="false" ht="12.8" hidden="false" customHeight="false" outlineLevel="0" collapsed="false">
      <c r="A71" s="60"/>
      <c r="B71" s="60"/>
      <c r="C71" s="60"/>
      <c r="D71" s="60"/>
      <c r="E71" s="60"/>
      <c r="F71" s="60"/>
      <c r="G71" s="69"/>
      <c r="H71" s="69"/>
      <c r="I71" s="69"/>
      <c r="J71" s="69"/>
      <c r="K71" s="69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7"/>
      <c r="X71" s="7"/>
      <c r="Y71" s="8"/>
      <c r="Z71" s="8"/>
      <c r="AA71" s="8"/>
      <c r="AB71" s="8"/>
      <c r="AC71" s="8"/>
      <c r="AD71" s="8"/>
    </row>
    <row r="72" customFormat="false" ht="12.8" hidden="false" customHeight="false" outlineLevel="0" collapsed="false">
      <c r="A72" s="60"/>
      <c r="B72" s="60"/>
      <c r="C72" s="60"/>
      <c r="D72" s="60"/>
      <c r="E72" s="60"/>
      <c r="F72" s="60"/>
      <c r="G72" s="69"/>
      <c r="H72" s="69"/>
      <c r="I72" s="69"/>
      <c r="J72" s="69"/>
      <c r="K72" s="69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7"/>
      <c r="X72" s="7"/>
      <c r="Y72" s="8"/>
      <c r="Z72" s="8"/>
      <c r="AA72" s="8"/>
      <c r="AB72" s="8"/>
      <c r="AC72" s="8"/>
      <c r="AD72" s="8"/>
    </row>
    <row r="73" customFormat="false" ht="13.8" hidden="false" customHeight="true" outlineLevel="0" collapsed="false">
      <c r="A73" s="70" t="s">
        <v>77</v>
      </c>
      <c r="B73" s="70"/>
      <c r="C73" s="70"/>
      <c r="D73" s="70"/>
      <c r="E73" s="70"/>
      <c r="F73" s="70"/>
      <c r="G73" s="70"/>
      <c r="H73" s="70"/>
      <c r="I73" s="70"/>
      <c r="J73" s="70"/>
      <c r="K73" s="71" t="n">
        <f aca="false">SUM(K70:K72)</f>
        <v>318600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7"/>
      <c r="X73" s="7"/>
      <c r="Y73" s="8"/>
      <c r="Z73" s="8"/>
      <c r="AA73" s="8"/>
      <c r="AB73" s="8"/>
      <c r="AC73" s="8"/>
      <c r="AD73" s="8"/>
    </row>
    <row r="74" customFormat="false" ht="13.8" hidden="false" customHeight="true" outlineLevel="0" collapsed="false">
      <c r="A74" s="72" t="s">
        <v>78</v>
      </c>
      <c r="B74" s="72"/>
      <c r="C74" s="72"/>
      <c r="D74" s="72"/>
      <c r="E74" s="72"/>
      <c r="F74" s="72"/>
      <c r="G74" s="72"/>
      <c r="H74" s="72"/>
      <c r="I74" s="72"/>
      <c r="J74" s="72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7"/>
      <c r="X74" s="7"/>
      <c r="Y74" s="8"/>
      <c r="Z74" s="8"/>
      <c r="AA74" s="8"/>
      <c r="AB74" s="8"/>
      <c r="AC74" s="8"/>
      <c r="AD74" s="8"/>
    </row>
    <row r="75" customFormat="false" ht="15" hidden="false" customHeight="false" outlineLevel="0" collapsed="false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7"/>
      <c r="X75" s="7"/>
      <c r="Y75" s="8"/>
      <c r="Z75" s="8"/>
      <c r="AA75" s="8"/>
      <c r="AB75" s="8"/>
      <c r="AC75" s="8"/>
      <c r="AD75" s="8"/>
    </row>
    <row r="76" customFormat="false" ht="15" hidden="false" customHeight="false" outlineLevel="0" collapsed="false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7"/>
      <c r="X76" s="7"/>
      <c r="Y76" s="8"/>
      <c r="Z76" s="8"/>
      <c r="AA76" s="8"/>
      <c r="AB76" s="8"/>
      <c r="AC76" s="8"/>
      <c r="AD76" s="8"/>
    </row>
    <row r="77" customFormat="false" ht="15" hidden="false" customHeight="false" outlineLevel="0" collapsed="false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7"/>
      <c r="X77" s="7"/>
      <c r="Y77" s="8"/>
      <c r="Z77" s="8"/>
      <c r="AA77" s="8"/>
      <c r="AB77" s="8"/>
      <c r="AC77" s="8"/>
      <c r="AD77" s="8"/>
    </row>
    <row r="78" customFormat="false" ht="15" hidden="false" customHeight="false" outlineLevel="0" collapsed="false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7"/>
      <c r="X78" s="7"/>
      <c r="Y78" s="8"/>
      <c r="Z78" s="8"/>
      <c r="AA78" s="8"/>
      <c r="AB78" s="8"/>
      <c r="AC78" s="8"/>
      <c r="AD78" s="8"/>
    </row>
    <row r="79" customFormat="false" ht="15" hidden="false" customHeight="false" outlineLevel="0" collapsed="false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7"/>
      <c r="X79" s="7"/>
      <c r="Y79" s="8"/>
      <c r="Z79" s="8"/>
      <c r="AA79" s="8"/>
      <c r="AB79" s="8"/>
      <c r="AC79" s="8"/>
      <c r="AD79" s="8"/>
    </row>
    <row r="80" customFormat="false" ht="15" hidden="false" customHeight="false" outlineLevel="0" collapsed="false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7"/>
      <c r="X80" s="7"/>
      <c r="Y80" s="8"/>
      <c r="Z80" s="8"/>
      <c r="AA80" s="8"/>
      <c r="AB80" s="8"/>
      <c r="AC80" s="8"/>
      <c r="AD80" s="8"/>
    </row>
    <row r="81" customFormat="false" ht="15" hidden="false" customHeight="false" outlineLevel="0" collapsed="false">
      <c r="A81" s="4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7"/>
      <c r="X81" s="7"/>
      <c r="Y81" s="8"/>
      <c r="Z81" s="8"/>
      <c r="AA81" s="8"/>
      <c r="AB81" s="8"/>
      <c r="AC81" s="8"/>
      <c r="AD81" s="8"/>
    </row>
    <row r="82" customFormat="false" ht="15" hidden="false" customHeight="false" outlineLevel="0" collapsed="false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7"/>
      <c r="X82" s="7"/>
      <c r="Y82" s="8"/>
      <c r="Z82" s="8"/>
      <c r="AA82" s="8"/>
      <c r="AB82" s="8"/>
      <c r="AC82" s="8"/>
      <c r="AD82" s="8"/>
    </row>
    <row r="83" customFormat="false" ht="15" hidden="false" customHeight="false" outlineLevel="0" collapsed="false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7"/>
      <c r="X83" s="7"/>
      <c r="Y83" s="8"/>
      <c r="Z83" s="8"/>
      <c r="AA83" s="8"/>
      <c r="AB83" s="8"/>
      <c r="AC83" s="8"/>
      <c r="AD83" s="8"/>
    </row>
    <row r="84" customFormat="false" ht="15" hidden="false" customHeight="false" outlineLevel="0" collapsed="false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7"/>
      <c r="X84" s="7"/>
      <c r="Y84" s="8"/>
      <c r="Z84" s="8"/>
      <c r="AA84" s="8"/>
      <c r="AB84" s="8"/>
      <c r="AC84" s="8"/>
      <c r="AD84" s="8"/>
    </row>
    <row r="85" customFormat="false" ht="15" hidden="false" customHeight="false" outlineLevel="0" collapsed="false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7"/>
      <c r="X85" s="7"/>
      <c r="Y85" s="8"/>
      <c r="Z85" s="8"/>
      <c r="AA85" s="8"/>
      <c r="AB85" s="8"/>
      <c r="AC85" s="8"/>
      <c r="AD85" s="8"/>
    </row>
    <row r="86" customFormat="false" ht="15" hidden="false" customHeight="false" outlineLevel="0" collapsed="false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7"/>
      <c r="X86" s="7"/>
      <c r="Y86" s="8"/>
      <c r="Z86" s="8"/>
      <c r="AA86" s="8"/>
      <c r="AB86" s="8"/>
      <c r="AC86" s="8"/>
      <c r="AD86" s="8"/>
    </row>
    <row r="87" customFormat="false" ht="15" hidden="false" customHeight="false" outlineLevel="0" collapsed="false">
      <c r="A87" s="4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7"/>
      <c r="X87" s="7"/>
      <c r="Y87" s="8"/>
      <c r="Z87" s="8"/>
      <c r="AA87" s="8"/>
      <c r="AB87" s="8"/>
      <c r="AC87" s="8"/>
      <c r="AD87" s="8"/>
    </row>
    <row r="88" customFormat="false" ht="15" hidden="false" customHeight="false" outlineLevel="0" collapsed="false">
      <c r="A88" s="4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7"/>
      <c r="X88" s="7"/>
      <c r="Y88" s="8"/>
      <c r="Z88" s="8"/>
      <c r="AA88" s="8"/>
      <c r="AB88" s="8"/>
      <c r="AC88" s="8"/>
      <c r="AD88" s="8"/>
    </row>
    <row r="89" customFormat="false" ht="15" hidden="false" customHeight="false" outlineLevel="0" collapsed="false">
      <c r="A89" s="4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7"/>
      <c r="X89" s="7"/>
      <c r="Y89" s="8"/>
      <c r="Z89" s="8"/>
      <c r="AA89" s="8"/>
      <c r="AB89" s="8"/>
      <c r="AC89" s="8"/>
      <c r="AD89" s="8"/>
    </row>
    <row r="90" customFormat="false" ht="15" hidden="false" customHeight="false" outlineLevel="0" collapsed="false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7"/>
      <c r="X90" s="7"/>
      <c r="Y90" s="8"/>
      <c r="Z90" s="8"/>
      <c r="AA90" s="8"/>
      <c r="AB90" s="8"/>
      <c r="AC90" s="8"/>
      <c r="AD90" s="8"/>
    </row>
    <row r="91" customFormat="false" ht="15" hidden="false" customHeight="false" outlineLevel="0" collapsed="false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7"/>
      <c r="X91" s="7"/>
      <c r="Y91" s="8"/>
      <c r="Z91" s="8"/>
      <c r="AA91" s="8"/>
      <c r="AB91" s="8"/>
      <c r="AC91" s="8"/>
      <c r="AD91" s="8"/>
    </row>
    <row r="92" customFormat="false" ht="15" hidden="false" customHeight="false" outlineLevel="0" collapsed="false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7"/>
      <c r="X92" s="7"/>
      <c r="Y92" s="8"/>
      <c r="Z92" s="8"/>
      <c r="AA92" s="8"/>
      <c r="AB92" s="8"/>
      <c r="AC92" s="8"/>
      <c r="AD92" s="8"/>
    </row>
    <row r="93" customFormat="false" ht="15" hidden="false" customHeight="false" outlineLevel="0" collapsed="false">
      <c r="A93" s="4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7"/>
      <c r="X93" s="7"/>
      <c r="Y93" s="8"/>
      <c r="Z93" s="8"/>
      <c r="AA93" s="8"/>
      <c r="AB93" s="8"/>
      <c r="AC93" s="8"/>
      <c r="AD93" s="8"/>
    </row>
    <row r="94" customFormat="false" ht="15" hidden="false" customHeight="false" outlineLevel="0" collapsed="false">
      <c r="A94" s="4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7"/>
      <c r="X94" s="7"/>
      <c r="Y94" s="8"/>
      <c r="Z94" s="8"/>
      <c r="AA94" s="8"/>
      <c r="AB94" s="8"/>
      <c r="AC94" s="8"/>
      <c r="AD94" s="8"/>
    </row>
    <row r="95" customFormat="false" ht="15" hidden="false" customHeight="false" outlineLevel="0" collapsed="false">
      <c r="A95" s="73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</row>
    <row r="96" customFormat="false" ht="15" hidden="false" customHeight="false" outlineLevel="0" collapsed="false">
      <c r="A96" s="73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</row>
    <row r="97" customFormat="false" ht="15" hidden="false" customHeight="false" outlineLevel="0" collapsed="false">
      <c r="A97" s="73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</row>
    <row r="98" customFormat="false" ht="15" hidden="false" customHeight="false" outlineLevel="0" collapsed="false">
      <c r="A98" s="73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</row>
    <row r="99" customFormat="false" ht="15" hidden="false" customHeight="false" outlineLevel="0" collapsed="false">
      <c r="A99" s="73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</row>
    <row r="100" customFormat="false" ht="15" hidden="false" customHeight="false" outlineLevel="0" collapsed="false">
      <c r="A100" s="73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</row>
    <row r="101" customFormat="false" ht="15" hidden="false" customHeight="false" outlineLevel="0" collapsed="false">
      <c r="A101" s="73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</row>
    <row r="102" customFormat="false" ht="15" hidden="false" customHeight="false" outlineLevel="0" collapsed="false">
      <c r="A102" s="73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</row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3:K57"/>
  <mergeCells count="8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A43:E43"/>
    <mergeCell ref="A44:E45"/>
    <mergeCell ref="A46:E46"/>
    <mergeCell ref="A47:E47"/>
    <mergeCell ref="A48:E48"/>
    <mergeCell ref="A49:E49"/>
    <mergeCell ref="A50:E50"/>
    <mergeCell ref="A52:K52"/>
    <mergeCell ref="A53:E53"/>
    <mergeCell ref="A54:E54"/>
    <mergeCell ref="A55:E55"/>
    <mergeCell ref="A56:E56"/>
    <mergeCell ref="A57:H57"/>
    <mergeCell ref="A58:K58"/>
    <mergeCell ref="A59:B59"/>
    <mergeCell ref="A60:K60"/>
    <mergeCell ref="A61:K61"/>
    <mergeCell ref="A62:K62"/>
    <mergeCell ref="A63:K63"/>
    <mergeCell ref="A64:K64"/>
    <mergeCell ref="A65:H65"/>
    <mergeCell ref="A66:C66"/>
    <mergeCell ref="A68:K68"/>
    <mergeCell ref="A69:B69"/>
    <mergeCell ref="D69:E69"/>
    <mergeCell ref="I69:J69"/>
    <mergeCell ref="A70:B70"/>
    <mergeCell ref="D70:E70"/>
    <mergeCell ref="I70:J70"/>
    <mergeCell ref="A71:B71"/>
    <mergeCell ref="D71:E71"/>
    <mergeCell ref="I71:J71"/>
    <mergeCell ref="A72:B72"/>
    <mergeCell ref="D72:E72"/>
    <mergeCell ref="I72:J72"/>
    <mergeCell ref="A73:J73"/>
    <mergeCell ref="A74:J74"/>
  </mergeCells>
  <hyperlinks>
    <hyperlink ref="A70" r:id="rId2" display="202500010004909"/>
  </hyperlinks>
  <printOptions headings="false" gridLines="false" gridLinesSet="true" horizontalCentered="true" verticalCentered="false"/>
  <pageMargins left="0.315277777777778" right="0.315277777777778" top="0.831944444444445" bottom="0.590972222222222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2025-01-20T14:19:11Z</dcterms:created>
  <dc:creator>Emilia Regina da Fonseca</dc:creator>
  <dc:description/>
  <dc:language>pt-BR</dc:language>
  <cp:lastModifiedBy/>
  <dcterms:modified xsi:type="dcterms:W3CDTF">2025-08-20T11:22:49Z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