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6.12\financeiro\PRESTAÇÃO DE CONTAS HEJ RELATORIO MENSAL SITE\2020\"/>
    </mc:Choice>
  </mc:AlternateContent>
  <xr:revisionPtr revIDLastSave="0" documentId="13_ncr:1_{13ED807D-E4DB-4E95-81FC-C7EB288C85E1}" xr6:coauthVersionLast="47" xr6:coauthVersionMax="47" xr10:uidLastSave="{00000000-0000-0000-0000-000000000000}"/>
  <bookViews>
    <workbookView xWindow="23880" yWindow="-120" windowWidth="16440" windowHeight="28440" tabRatio="500" xr2:uid="{00000000-000D-0000-FFFF-FFFF00000000}"/>
  </bookViews>
  <sheets>
    <sheet name="DEZ." sheetId="42" r:id="rId1"/>
    <sheet name="NOV." sheetId="30" r:id="rId2"/>
  </sheets>
  <definedNames>
    <definedName name="_xlnm.Print_Area" localSheetId="0">DEZ.!$A$1:$B$114</definedName>
    <definedName name="_xlnm.Print_Area" localSheetId="1">NOV.!$A$1:$B$114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3" i="42" l="1"/>
  <c r="B84" i="42"/>
  <c r="B51" i="42"/>
  <c r="B55" i="42" s="1"/>
  <c r="B49" i="42"/>
  <c r="B38" i="42"/>
  <c r="B33" i="42"/>
  <c r="B109" i="42"/>
  <c r="B100" i="42"/>
  <c r="B97" i="42"/>
  <c r="B93" i="42"/>
  <c r="B87" i="42"/>
  <c r="B76" i="42"/>
  <c r="B71" i="42"/>
  <c r="B65" i="42"/>
  <c r="B57" i="42"/>
  <c r="B63" i="42" s="1"/>
  <c r="B35" i="42"/>
  <c r="B30" i="42"/>
  <c r="B27" i="42"/>
  <c r="B84" i="30"/>
  <c r="B57" i="30"/>
  <c r="B51" i="30"/>
  <c r="B49" i="30"/>
  <c r="B71" i="30"/>
  <c r="B65" i="30"/>
  <c r="B76" i="30"/>
  <c r="B55" i="30"/>
  <c r="B100" i="30"/>
  <c r="B97" i="30"/>
  <c r="B103" i="30" s="1"/>
  <c r="B63" i="30"/>
  <c r="B30" i="30"/>
  <c r="B27" i="30"/>
  <c r="B33" i="30" s="1"/>
  <c r="B38" i="30"/>
  <c r="B35" i="30"/>
  <c r="B109" i="30"/>
  <c r="B93" i="30"/>
  <c r="B87" i="30"/>
  <c r="B88" i="42" l="1"/>
  <c r="B88" i="30"/>
</calcChain>
</file>

<file path=xl/sharedStrings.xml><?xml version="1.0" encoding="utf-8"?>
<sst xmlns="http://schemas.openxmlformats.org/spreadsheetml/2006/main" count="202" uniqueCount="103">
  <si>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</si>
  <si>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</si>
  <si>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</si>
  <si>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</si>
  <si>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</si>
  <si>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</si>
  <si>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</si>
  <si>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</si>
  <si>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</si>
  <si>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</si>
  <si>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</si>
  <si>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</si>
  <si>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</si>
  <si>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</si>
  <si>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</si>
  <si>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</si>
  <si>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</si>
  <si>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6.VALORES DEVOLVIDOS À CONTRATANTE</t>
  </si>
  <si>
    <t>7.1 Caixa</t>
  </si>
  <si>
    <t>8.INFORMAÇÕES COMPLEMENTARES - GLOSAS</t>
  </si>
  <si>
    <t>TOTAL DAS GLOSAS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</si>
  <si>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</si>
  <si>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</si>
  <si>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</si>
  <si>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</si>
  <si>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</si>
  <si>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</si>
  <si>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</si>
  <si>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</si>
  <si>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</si>
  <si>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5.2.1 Aquisições de Bens  (equipamentos, mobiliários,etc)</t>
  </si>
  <si>
    <t xml:space="preserve">2.4 Rendimento sobre Aplicação Financeiras -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</si>
  <si>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</si>
  <si>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</si>
  <si>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</si>
  <si>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</si>
  <si>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</si>
  <si>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</si>
  <si>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</si>
  <si>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3.1 Resgate Aplicação - CUSTEIO </t>
  </si>
  <si>
    <t xml:space="preserve">4.1 Aplicação Financeira - CUSTEIO  </t>
  </si>
  <si>
    <t xml:space="preserve">2.3 Rendimento sobre Aplicações Financeiras - CUSTEIO </t>
  </si>
  <si>
    <t>TOTAL DE ENTRADAS (soma=2.1+2.2+2.3+2.4+2.5)</t>
  </si>
  <si>
    <t>TOTAL DOS RESGATES (soma=3.1+3.2)</t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</si>
  <si>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</si>
  <si>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</si>
  <si>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</si>
  <si>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</si>
  <si>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</si>
  <si>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>SALDO ANTERIOR (soma=1.1+1.2+1.3)</t>
  </si>
  <si>
    <t>7.2. Banco Conta Corrente  - CUSTEIO E INVESTIMENTO</t>
  </si>
  <si>
    <t xml:space="preserve">7.3 Aplicações Financeiras  - CUSTEIO E INVESTIMENTO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</si>
  <si>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</si>
  <si>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</si>
  <si>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</si>
  <si>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</si>
  <si>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8.2 Glosa - não cumprimento das metas *</t>
  </si>
  <si>
    <t>9.Nota Explicativa: Valores de glosas não informados devido ao não recebimento das informações por parte da SES.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</si>
  <si>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</si>
  <si>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NOME DA ORGANIZAÇÃO SOCIAL/CONTRATADA: FUNDAÇÃO DE APOIO AO HOSPITAL DAS CLINICAS UFG – FUNDAHC</t>
  </si>
  <si>
    <t>CNPJ: 02.918.347/0001-43</t>
  </si>
  <si>
    <t>NOME DA UNIDADE GERIDA: HOSPITAL ESTADUAL DE JATAI - HEJ</t>
  </si>
  <si>
    <t>1.2.1 BB C/C 20.320-3 - custeio</t>
  </si>
  <si>
    <t xml:space="preserve">1.2.7 CEF C/C 2423-7 HEJ </t>
  </si>
  <si>
    <t>1.3.1 BB C/A 20.320-3 - custeio</t>
  </si>
  <si>
    <t>2.5.2 Devolução pagamento indevido</t>
  </si>
  <si>
    <t>5.1.8.1 Concessionarias ( Agua, luz e telefonia)</t>
  </si>
  <si>
    <t>5.1.8.2 Reembolso de Rateios (-)</t>
  </si>
  <si>
    <t>5.1.8.3 Rescisões Trabalhistas</t>
  </si>
  <si>
    <t>5.1.8.4 Diárias</t>
  </si>
  <si>
    <t xml:space="preserve">5.1.8.5 Despesas Bancarias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</si>
  <si>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(soma=5.1.+5.1.6+5.1.8)</t>
    </r>
  </si>
  <si>
    <t>7.2.1 BB C/C 20.320-3 - custeio</t>
  </si>
  <si>
    <t xml:space="preserve">7.2.7 CEF C/C 2423-7 HEJ </t>
  </si>
  <si>
    <t>7.3.1 BB C/A 20.320-3 - custeio</t>
  </si>
  <si>
    <t>4.3 IRRF/IOF S/APLICAÇÃO FINANCEIRA</t>
  </si>
  <si>
    <t>4.4 Bloqueio Bancário</t>
  </si>
  <si>
    <t>8.1 Glosa - Energia eletrica *</t>
  </si>
  <si>
    <t>GERÊNCIA DE FINANÇAS E ORÇAMENTOS</t>
  </si>
  <si>
    <t>2.3.1 BB C/A 20.320-3 - custeio</t>
  </si>
  <si>
    <t xml:space="preserve">1.2.6 CEF C/C 2423-7 HEJ </t>
  </si>
  <si>
    <t>2.5.4 Aporte para caixa (+)</t>
  </si>
  <si>
    <t>2.5.5 Reembolso de Despesa  (+)</t>
  </si>
  <si>
    <t>4.1.1 BB C/A 20.320-3 - custeio</t>
  </si>
  <si>
    <t>3.1.1 BB C/A 20.320-3 - custeio</t>
  </si>
  <si>
    <t xml:space="preserve">8.3 Glosa - residentes * </t>
  </si>
  <si>
    <t xml:space="preserve">5.1.6.3 Recibo de Pagamento Autônomo </t>
  </si>
  <si>
    <t xml:space="preserve">1.3.5 CEF C/A 2423-7 HEJ </t>
  </si>
  <si>
    <t xml:space="preserve">3.1.5 CEF C/A 2423-7 HEJ </t>
  </si>
  <si>
    <t xml:space="preserve">5.1.8.6 Investimentos </t>
  </si>
  <si>
    <t xml:space="preserve">7.3.4 CEF C/A 2423-7 HEJ </t>
  </si>
  <si>
    <t xml:space="preserve">5.1.8.7 Reembolso de Despesa </t>
  </si>
  <si>
    <t>2.5.6 Devolução do Saldo de Caixa   (+)</t>
  </si>
  <si>
    <t xml:space="preserve">4.1.5  CEF C/A 2423-7 HEJ </t>
  </si>
  <si>
    <t xml:space="preserve">CONTRATO DE GESTÃO/ADITIVO Nº:         01/2020 SES/GO   -   CONTRATO  </t>
  </si>
  <si>
    <t>VIGÊNCIA DO CONTRATO DE GESTÃO/TERMO ADITIVO:  20/09/2020 a 29/09/2022</t>
  </si>
  <si>
    <t xml:space="preserve">2.5.7 Recuperação e Despesas </t>
  </si>
  <si>
    <t>Competência: 11/2020</t>
  </si>
  <si>
    <t>7.SALDO BANCÁRIO FINAL EM 30/11/2020</t>
  </si>
  <si>
    <t>Goiânia, 30 de Novembro de 2020.</t>
  </si>
  <si>
    <t>Competência: 12/2020</t>
  </si>
  <si>
    <t>7.SALDO BANCÁRIO FINAL EM 31/12/2020</t>
  </si>
  <si>
    <t>Goiânia, 31 de Dezembro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</si>
</sst>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8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87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9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1" fillId="7" borderId="0" xfId="0" applyFont="1" applyFill="1" applyAlignment="1">
      <alignment horizontal="left" vertical="top" wrapText="1"/>
    </xf>
    <xf numFmtId="4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4" fontId="9" fillId="8" borderId="1" xfId="1" applyNumberFormat="1" applyFont="1" applyFill="1" applyBorder="1" applyAlignment="1" applyProtection="1">
      <alignment vertical="center"/>
    </xf>
    <xf numFmtId="0" fontId="1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9" fillId="3" borderId="1" xfId="0" applyFont="1" applyFill="1" applyBorder="1"/>
    <xf numFmtId="0" fontId="12" fillId="3" borderId="1" xfId="0" applyFont="1" applyFill="1" applyBorder="1"/>
    <xf numFmtId="4" fontId="11" fillId="0" borderId="1" xfId="1" applyNumberFormat="1" applyFont="1" applyBorder="1" applyAlignment="1" applyProtection="1">
      <alignment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" fontId="15" fillId="8" borderId="1" xfId="1" applyNumberFormat="1" applyFont="1" applyFill="1" applyBorder="1" applyAlignment="1" applyProtection="1">
      <alignment vertical="center"/>
    </xf>
    <xf numFmtId="4" fontId="12" fillId="0" borderId="1" xfId="1" applyNumberFormat="1" applyFont="1" applyBorder="1" applyAlignment="1" applyProtection="1">
      <alignment vertical="center"/>
    </xf>
    <xf numFmtId="4" fontId="12" fillId="5" borderId="1" xfId="0" applyNumberFormat="1" applyFont="1" applyFill="1" applyBorder="1" applyAlignment="1">
      <alignment horizontal="right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4" fontId="11" fillId="8" borderId="1" xfId="1" applyNumberFormat="1" applyFont="1" applyFill="1" applyBorder="1" applyAlignment="1" applyProtection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6" fillId="0" borderId="1" xfId="1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164" fontId="17" fillId="0" borderId="6" xfId="0" applyNumberFormat="1" applyFont="1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1" applyNumberFormat="1" applyFont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9" fillId="0" borderId="1" xfId="0" applyNumberFormat="1" applyFont="1" applyBorder="1"/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F544E8-D518-4E35-816B-8AF35C23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66EA38-850C-41EA-B292-D80B9FDA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818F-E864-448C-A2F6-ADEBD1CA3201}">
  <sheetPr>
    <tabColor rgb="FF00B0F0"/>
    <pageSetUpPr fitToPage="1"/>
  </sheetPr>
  <dimension ref="A1:C112"/>
  <sheetViews>
    <sheetView showGridLines="0" tabSelected="1" zoomScale="90" zoomScaleNormal="90" zoomScaleSheetLayoutView="70" zoomScalePageLayoutView="70" workbookViewId="0">
      <selection activeCell="A115" sqref="A115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2"/>
      <c r="B1" s="82"/>
    </row>
    <row r="2" spans="1:3" x14ac:dyDescent="0.25">
      <c r="A2" s="83" t="s">
        <v>0</v>
      </c>
      <c r="B2" s="83"/>
      <c r="C2" s="70"/>
    </row>
    <row r="3" spans="1:3" x14ac:dyDescent="0.25">
      <c r="A3" s="83"/>
      <c r="B3" s="83"/>
      <c r="C3" s="70"/>
    </row>
    <row r="4" spans="1:3" x14ac:dyDescent="0.25">
      <c r="A4" s="83"/>
      <c r="B4" s="83"/>
      <c r="C4" s="70"/>
    </row>
    <row r="5" spans="1:3" x14ac:dyDescent="0.25">
      <c r="A5" s="83"/>
      <c r="B5" s="83"/>
      <c r="C5" s="70"/>
    </row>
    <row r="6" spans="1:3" x14ac:dyDescent="0.25">
      <c r="A6" s="83"/>
      <c r="B6" s="83"/>
      <c r="C6" s="70"/>
    </row>
    <row r="7" spans="1:3" x14ac:dyDescent="0.25">
      <c r="A7" s="83"/>
      <c r="B7" s="83"/>
      <c r="C7" s="67"/>
    </row>
    <row r="8" spans="1:3" ht="23.25" customHeight="1" x14ac:dyDescent="0.25">
      <c r="A8" s="84" t="s">
        <v>58</v>
      </c>
      <c r="B8" s="84"/>
      <c r="C8" s="67"/>
    </row>
    <row r="9" spans="1:3" ht="23.25" customHeight="1" x14ac:dyDescent="0.25">
      <c r="A9" s="84"/>
      <c r="B9" s="84"/>
      <c r="C9" s="67"/>
    </row>
    <row r="10" spans="1:3" x14ac:dyDescent="0.25">
      <c r="A10" s="85" t="s">
        <v>24</v>
      </c>
      <c r="B10" s="85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6" t="s">
        <v>59</v>
      </c>
      <c r="B12" s="86"/>
    </row>
    <row r="13" spans="1:3" x14ac:dyDescent="0.25">
      <c r="A13" s="4" t="s">
        <v>60</v>
      </c>
      <c r="B13" s="3"/>
      <c r="C13" s="70"/>
    </row>
    <row r="14" spans="1:3" x14ac:dyDescent="0.25">
      <c r="A14" s="86" t="s">
        <v>61</v>
      </c>
      <c r="B14" s="86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94</v>
      </c>
      <c r="B16" s="59"/>
      <c r="C16" s="70"/>
    </row>
    <row r="17" spans="1:3" x14ac:dyDescent="0.25">
      <c r="A17" s="75" t="s">
        <v>95</v>
      </c>
      <c r="B17" s="76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5403907.8899999997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7" t="s">
        <v>1</v>
      </c>
      <c r="B22" s="77"/>
    </row>
    <row r="23" spans="1:3" ht="11.25" customHeight="1" x14ac:dyDescent="0.25">
      <c r="A23" s="8"/>
      <c r="B23" s="78" t="s">
        <v>25</v>
      </c>
    </row>
    <row r="24" spans="1:3" ht="14.25" customHeight="1" x14ac:dyDescent="0.25">
      <c r="A24" s="9" t="s">
        <v>100</v>
      </c>
      <c r="B24" s="78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SUM(B28:B29)</f>
        <v>540325.79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80</v>
      </c>
      <c r="B29" s="12">
        <v>540325.79</v>
      </c>
      <c r="C29" s="72"/>
    </row>
    <row r="30" spans="1:3" x14ac:dyDescent="0.25">
      <c r="A30" s="40" t="s">
        <v>53</v>
      </c>
      <c r="B30" s="35">
        <f>SUM(B31:B32)</f>
        <v>8052086.5300000003</v>
      </c>
      <c r="C30" s="72"/>
    </row>
    <row r="31" spans="1:3" x14ac:dyDescent="0.25">
      <c r="A31" s="30" t="s">
        <v>64</v>
      </c>
      <c r="B31" s="12">
        <v>8052086.5300000003</v>
      </c>
      <c r="C31" s="72"/>
    </row>
    <row r="32" spans="1:3" x14ac:dyDescent="0.25">
      <c r="A32" s="30" t="s">
        <v>87</v>
      </c>
      <c r="B32" s="12">
        <v>0</v>
      </c>
      <c r="C32" s="72"/>
    </row>
    <row r="33" spans="1:3" x14ac:dyDescent="0.25">
      <c r="A33" s="37" t="s">
        <v>49</v>
      </c>
      <c r="B33" s="29">
        <f>SUM(B26+B27+B30)</f>
        <v>8592412.3200000003</v>
      </c>
      <c r="C33" s="72"/>
    </row>
    <row r="34" spans="1:3" x14ac:dyDescent="0.25">
      <c r="A34" s="17" t="s">
        <v>4</v>
      </c>
      <c r="B34" s="17"/>
      <c r="C34" s="10"/>
    </row>
    <row r="35" spans="1:3" x14ac:dyDescent="0.25">
      <c r="A35" s="41" t="s">
        <v>37</v>
      </c>
      <c r="B35" s="44">
        <f>SUM(B36+B37)</f>
        <v>5403907.8899999997</v>
      </c>
      <c r="C35" s="11"/>
    </row>
    <row r="36" spans="1:3" x14ac:dyDescent="0.25">
      <c r="A36" s="30" t="s">
        <v>63</v>
      </c>
      <c r="B36" s="47">
        <v>5403907.8899999997</v>
      </c>
      <c r="C36" s="11"/>
    </row>
    <row r="37" spans="1:3" ht="15.4" customHeight="1" x14ac:dyDescent="0.25">
      <c r="A37" s="41" t="s">
        <v>38</v>
      </c>
      <c r="B37" s="50">
        <v>0</v>
      </c>
      <c r="C37" s="11"/>
    </row>
    <row r="38" spans="1:3" x14ac:dyDescent="0.25">
      <c r="A38" s="42" t="s">
        <v>41</v>
      </c>
      <c r="B38" s="35">
        <f>SUM(B39:B40)</f>
        <v>7223</v>
      </c>
      <c r="C38" s="11"/>
    </row>
    <row r="39" spans="1:3" x14ac:dyDescent="0.25">
      <c r="A39" s="30" t="s">
        <v>79</v>
      </c>
      <c r="B39" s="47">
        <v>7223</v>
      </c>
      <c r="C39" s="11"/>
    </row>
    <row r="40" spans="1:3" x14ac:dyDescent="0.25">
      <c r="A40" s="30" t="s">
        <v>87</v>
      </c>
      <c r="B40" s="47">
        <v>0</v>
      </c>
      <c r="C40" s="11"/>
    </row>
    <row r="41" spans="1:3" x14ac:dyDescent="0.25">
      <c r="A41" s="42" t="s">
        <v>31</v>
      </c>
      <c r="B41" s="35">
        <v>0</v>
      </c>
      <c r="C41" s="11"/>
    </row>
    <row r="42" spans="1:3" x14ac:dyDescent="0.25">
      <c r="A42" s="42" t="s">
        <v>35</v>
      </c>
      <c r="B42" s="35">
        <v>0</v>
      </c>
      <c r="C42" s="11"/>
    </row>
    <row r="43" spans="1:3" x14ac:dyDescent="0.25">
      <c r="A43" s="51" t="s">
        <v>55</v>
      </c>
      <c r="B43" s="12">
        <v>0</v>
      </c>
      <c r="C43" s="11"/>
    </row>
    <row r="44" spans="1:3" x14ac:dyDescent="0.25">
      <c r="A44" s="36" t="s">
        <v>65</v>
      </c>
      <c r="B44" s="47">
        <v>0</v>
      </c>
      <c r="C44" s="11"/>
    </row>
    <row r="45" spans="1:3" x14ac:dyDescent="0.25">
      <c r="A45" s="36" t="s">
        <v>81</v>
      </c>
      <c r="B45" s="47">
        <v>0</v>
      </c>
      <c r="C45" s="11"/>
    </row>
    <row r="46" spans="1:3" x14ac:dyDescent="0.25">
      <c r="A46" s="36" t="s">
        <v>82</v>
      </c>
      <c r="B46" s="47">
        <v>300</v>
      </c>
      <c r="C46" s="11"/>
    </row>
    <row r="47" spans="1:3" x14ac:dyDescent="0.25">
      <c r="A47" s="36" t="s">
        <v>92</v>
      </c>
      <c r="B47" s="47">
        <v>0</v>
      </c>
      <c r="C47" s="11"/>
    </row>
    <row r="48" spans="1:3" x14ac:dyDescent="0.25">
      <c r="A48" s="36" t="s">
        <v>96</v>
      </c>
      <c r="B48" s="47">
        <v>0</v>
      </c>
      <c r="C48" s="11"/>
    </row>
    <row r="49" spans="1:3" x14ac:dyDescent="0.25">
      <c r="A49" s="34" t="s">
        <v>42</v>
      </c>
      <c r="B49" s="29">
        <f>SUM(B35++B38+B41+B42+B48+B45+B46+B44)</f>
        <v>5411430.8899999997</v>
      </c>
      <c r="C49" s="73"/>
    </row>
    <row r="50" spans="1:3" x14ac:dyDescent="0.25">
      <c r="A50" s="60" t="s">
        <v>5</v>
      </c>
      <c r="B50" s="20"/>
      <c r="C50" s="73"/>
    </row>
    <row r="51" spans="1:3" x14ac:dyDescent="0.25">
      <c r="A51" s="52" t="s">
        <v>39</v>
      </c>
      <c r="B51" s="35">
        <f>SUM(B52+B53)</f>
        <v>4360227.7699999996</v>
      </c>
      <c r="C51" s="73"/>
    </row>
    <row r="52" spans="1:3" x14ac:dyDescent="0.25">
      <c r="A52" s="30" t="s">
        <v>84</v>
      </c>
      <c r="B52" s="50">
        <v>4360227.7699999996</v>
      </c>
      <c r="C52" s="73"/>
    </row>
    <row r="53" spans="1:3" x14ac:dyDescent="0.25">
      <c r="A53" s="30" t="s">
        <v>88</v>
      </c>
      <c r="B53" s="50">
        <v>0</v>
      </c>
      <c r="C53" s="73"/>
    </row>
    <row r="54" spans="1:3" x14ac:dyDescent="0.25">
      <c r="A54" s="52" t="s">
        <v>28</v>
      </c>
      <c r="B54" s="35">
        <v>0</v>
      </c>
      <c r="C54" s="73"/>
    </row>
    <row r="55" spans="1:3" x14ac:dyDescent="0.25">
      <c r="A55" s="53" t="s">
        <v>43</v>
      </c>
      <c r="B55" s="29">
        <f>SUM(B51+B54)</f>
        <v>4360227.7699999996</v>
      </c>
      <c r="C55" s="73"/>
    </row>
    <row r="56" spans="1:3" x14ac:dyDescent="0.25">
      <c r="A56" s="21" t="s">
        <v>6</v>
      </c>
      <c r="B56" s="22"/>
      <c r="C56" s="71"/>
    </row>
    <row r="57" spans="1:3" x14ac:dyDescent="0.25">
      <c r="A57" s="61" t="s">
        <v>40</v>
      </c>
      <c r="B57" s="54">
        <f>SUM(B58+B59)</f>
        <v>0</v>
      </c>
      <c r="C57" s="71"/>
    </row>
    <row r="58" spans="1:3" x14ac:dyDescent="0.25">
      <c r="A58" s="30" t="s">
        <v>83</v>
      </c>
      <c r="B58" s="55">
        <v>0</v>
      </c>
      <c r="C58" s="71"/>
    </row>
    <row r="59" spans="1:3" x14ac:dyDescent="0.25">
      <c r="A59" s="30" t="s">
        <v>93</v>
      </c>
      <c r="B59" s="55">
        <v>0</v>
      </c>
      <c r="C59" s="71"/>
    </row>
    <row r="60" spans="1:3" x14ac:dyDescent="0.25">
      <c r="A60" s="62" t="s">
        <v>54</v>
      </c>
      <c r="B60" s="56">
        <v>0</v>
      </c>
      <c r="C60" s="71"/>
    </row>
    <row r="61" spans="1:3" x14ac:dyDescent="0.25">
      <c r="A61" s="62" t="s">
        <v>75</v>
      </c>
      <c r="B61" s="56">
        <v>218.55</v>
      </c>
      <c r="C61" s="71"/>
    </row>
    <row r="62" spans="1:3" x14ac:dyDescent="0.25">
      <c r="A62" s="62" t="s">
        <v>76</v>
      </c>
      <c r="B62" s="56">
        <v>0</v>
      </c>
      <c r="C62" s="71"/>
    </row>
    <row r="63" spans="1:3" x14ac:dyDescent="0.25">
      <c r="A63" s="63" t="s">
        <v>44</v>
      </c>
      <c r="B63" s="57">
        <f>B57+B60</f>
        <v>0</v>
      </c>
      <c r="C63" s="71"/>
    </row>
    <row r="64" spans="1:3" x14ac:dyDescent="0.25">
      <c r="A64" s="19" t="s">
        <v>7</v>
      </c>
      <c r="B64" s="23"/>
      <c r="C64" s="71"/>
    </row>
    <row r="65" spans="1:3" x14ac:dyDescent="0.25">
      <c r="A65" s="19" t="s">
        <v>8</v>
      </c>
      <c r="B65" s="65">
        <f>SUM(B66+B67+B68+B70+B74)</f>
        <v>4386527.22</v>
      </c>
      <c r="C65" s="10"/>
    </row>
    <row r="66" spans="1:3" x14ac:dyDescent="0.25">
      <c r="A66" s="43" t="s">
        <v>9</v>
      </c>
      <c r="B66" s="64">
        <v>1131344.8700000001</v>
      </c>
      <c r="C66" s="11"/>
    </row>
    <row r="67" spans="1:3" x14ac:dyDescent="0.25">
      <c r="A67" s="45" t="s">
        <v>10</v>
      </c>
      <c r="B67" s="64">
        <v>1786662.94</v>
      </c>
      <c r="C67" s="11"/>
    </row>
    <row r="68" spans="1:3" x14ac:dyDescent="0.25">
      <c r="A68" s="45" t="s">
        <v>11</v>
      </c>
      <c r="B68" s="64">
        <v>548206.07999999996</v>
      </c>
      <c r="C68" s="11"/>
    </row>
    <row r="69" spans="1:3" x14ac:dyDescent="0.25">
      <c r="A69" s="43" t="s">
        <v>12</v>
      </c>
      <c r="B69" s="64">
        <v>0</v>
      </c>
      <c r="C69" s="11"/>
    </row>
    <row r="70" spans="1:3" x14ac:dyDescent="0.25">
      <c r="A70" s="43" t="s">
        <v>13</v>
      </c>
      <c r="B70" s="64">
        <v>350644.5</v>
      </c>
      <c r="C70" s="11"/>
    </row>
    <row r="71" spans="1:3" x14ac:dyDescent="0.25">
      <c r="A71" s="43" t="s">
        <v>14</v>
      </c>
      <c r="B71" s="44">
        <f>SUM(B72+B73)</f>
        <v>494279.21</v>
      </c>
      <c r="C71" s="11"/>
    </row>
    <row r="72" spans="1:3" x14ac:dyDescent="0.25">
      <c r="A72" s="46" t="s">
        <v>33</v>
      </c>
      <c r="B72" s="47">
        <v>494279.21</v>
      </c>
      <c r="C72" s="11"/>
    </row>
    <row r="73" spans="1:3" x14ac:dyDescent="0.25">
      <c r="A73" s="46" t="s">
        <v>34</v>
      </c>
      <c r="B73" s="47">
        <v>0</v>
      </c>
      <c r="C73" s="11"/>
    </row>
    <row r="74" spans="1:3" x14ac:dyDescent="0.25">
      <c r="A74" s="46" t="s">
        <v>86</v>
      </c>
      <c r="B74" s="47">
        <v>569668.82999999996</v>
      </c>
      <c r="C74" s="11"/>
    </row>
    <row r="75" spans="1:3" ht="30" x14ac:dyDescent="0.25">
      <c r="A75" s="43" t="s">
        <v>15</v>
      </c>
      <c r="B75" s="44">
        <v>0</v>
      </c>
      <c r="C75" s="11"/>
    </row>
    <row r="76" spans="1:3" x14ac:dyDescent="0.25">
      <c r="A76" s="43" t="s">
        <v>32</v>
      </c>
      <c r="B76" s="44">
        <f>SUM(B77+B78+B79+B80+B83+B82+B81)</f>
        <v>3784.27</v>
      </c>
      <c r="C76" s="11"/>
    </row>
    <row r="77" spans="1:3" x14ac:dyDescent="0.25">
      <c r="A77" s="32" t="s">
        <v>66</v>
      </c>
      <c r="B77" s="47">
        <v>0</v>
      </c>
      <c r="C77" s="11"/>
    </row>
    <row r="78" spans="1:3" x14ac:dyDescent="0.25">
      <c r="A78" s="32" t="s">
        <v>67</v>
      </c>
      <c r="B78" s="47">
        <v>0</v>
      </c>
      <c r="C78" s="11"/>
    </row>
    <row r="79" spans="1:3" x14ac:dyDescent="0.25">
      <c r="A79" s="32" t="s">
        <v>68</v>
      </c>
      <c r="B79" s="47">
        <v>3784.27</v>
      </c>
      <c r="C79" s="11"/>
    </row>
    <row r="80" spans="1:3" x14ac:dyDescent="0.25">
      <c r="A80" s="32" t="s">
        <v>69</v>
      </c>
      <c r="B80" s="47">
        <v>0</v>
      </c>
      <c r="C80" s="11"/>
    </row>
    <row r="81" spans="1:3" x14ac:dyDescent="0.25">
      <c r="A81" s="32" t="s">
        <v>70</v>
      </c>
      <c r="B81" s="47">
        <v>0</v>
      </c>
      <c r="C81" s="11"/>
    </row>
    <row r="82" spans="1:3" x14ac:dyDescent="0.25">
      <c r="A82" s="32" t="s">
        <v>89</v>
      </c>
      <c r="B82" s="47">
        <v>0</v>
      </c>
      <c r="C82" s="11"/>
    </row>
    <row r="83" spans="1:3" x14ac:dyDescent="0.25">
      <c r="A83" s="32" t="s">
        <v>91</v>
      </c>
      <c r="B83" s="47">
        <v>0</v>
      </c>
      <c r="C83" s="11"/>
    </row>
    <row r="84" spans="1:3" x14ac:dyDescent="0.25">
      <c r="A84" s="31" t="s">
        <v>71</v>
      </c>
      <c r="B84" s="66">
        <f>SUM(B65,B71,B76)</f>
        <v>4884590.6999999993</v>
      </c>
      <c r="C84" s="11"/>
    </row>
    <row r="85" spans="1:3" x14ac:dyDescent="0.25">
      <c r="A85" s="19" t="s">
        <v>16</v>
      </c>
      <c r="B85" s="19"/>
      <c r="C85" s="73"/>
    </row>
    <row r="86" spans="1:3" x14ac:dyDescent="0.25">
      <c r="A86" s="32" t="s">
        <v>30</v>
      </c>
      <c r="B86" s="12">
        <v>0</v>
      </c>
      <c r="C86" s="73"/>
    </row>
    <row r="87" spans="1:3" x14ac:dyDescent="0.25">
      <c r="A87" s="31" t="s">
        <v>22</v>
      </c>
      <c r="B87" s="29">
        <f>SUM(B86:B86)</f>
        <v>0</v>
      </c>
      <c r="C87" s="71"/>
    </row>
    <row r="88" spans="1:3" ht="14.25" customHeight="1" x14ac:dyDescent="0.25">
      <c r="A88" s="31" t="s">
        <v>45</v>
      </c>
      <c r="B88" s="29">
        <f>B84+B87</f>
        <v>4884590.6999999993</v>
      </c>
      <c r="C88" s="71"/>
    </row>
    <row r="89" spans="1:3" x14ac:dyDescent="0.25">
      <c r="A89" s="31"/>
      <c r="B89" s="33"/>
      <c r="C89" s="71"/>
    </row>
    <row r="90" spans="1:3" x14ac:dyDescent="0.25">
      <c r="A90" s="21" t="s">
        <v>17</v>
      </c>
      <c r="B90" s="22"/>
      <c r="C90" s="71"/>
    </row>
    <row r="91" spans="1:3" x14ac:dyDescent="0.25">
      <c r="A91" s="32" t="s">
        <v>48</v>
      </c>
      <c r="B91" s="12">
        <v>0</v>
      </c>
      <c r="C91" s="73"/>
    </row>
    <row r="92" spans="1:3" x14ac:dyDescent="0.25">
      <c r="A92" s="32" t="s">
        <v>47</v>
      </c>
      <c r="B92" s="12">
        <v>0</v>
      </c>
      <c r="C92" s="70"/>
    </row>
    <row r="93" spans="1:3" x14ac:dyDescent="0.25">
      <c r="A93" s="31" t="s">
        <v>46</v>
      </c>
      <c r="B93" s="29">
        <f>B91+B92</f>
        <v>0</v>
      </c>
      <c r="C93" s="70"/>
    </row>
    <row r="94" spans="1:3" s="13" customFormat="1" ht="14.25" customHeight="1" x14ac:dyDescent="0.25">
      <c r="A94" s="79"/>
      <c r="B94" s="79"/>
      <c r="C94" s="14"/>
    </row>
    <row r="95" spans="1:3" x14ac:dyDescent="0.25">
      <c r="A95" s="17" t="s">
        <v>101</v>
      </c>
      <c r="B95" s="24"/>
      <c r="C95" s="72"/>
    </row>
    <row r="96" spans="1:3" x14ac:dyDescent="0.25">
      <c r="A96" s="30" t="s">
        <v>18</v>
      </c>
      <c r="B96" s="12">
        <v>0</v>
      </c>
      <c r="C96" s="72"/>
    </row>
    <row r="97" spans="1:3" x14ac:dyDescent="0.25">
      <c r="A97" s="40" t="s">
        <v>50</v>
      </c>
      <c r="B97" s="35">
        <f>SUM(B98+B99)</f>
        <v>5420170.75</v>
      </c>
      <c r="C97" s="72"/>
    </row>
    <row r="98" spans="1:3" x14ac:dyDescent="0.25">
      <c r="A98" s="30" t="s">
        <v>72</v>
      </c>
      <c r="B98" s="12">
        <v>0</v>
      </c>
      <c r="C98" s="72"/>
    </row>
    <row r="99" spans="1:3" x14ac:dyDescent="0.25">
      <c r="A99" s="30" t="s">
        <v>73</v>
      </c>
      <c r="B99" s="12">
        <v>5420170.75</v>
      </c>
      <c r="C99" s="72"/>
    </row>
    <row r="100" spans="1:3" x14ac:dyDescent="0.25">
      <c r="A100" s="40" t="s">
        <v>51</v>
      </c>
      <c r="B100" s="35">
        <f>SUM(B101+B102)</f>
        <v>3698863.21</v>
      </c>
      <c r="C100" s="72"/>
    </row>
    <row r="101" spans="1:3" x14ac:dyDescent="0.25">
      <c r="A101" s="30" t="s">
        <v>74</v>
      </c>
      <c r="B101" s="12">
        <v>3698863.21</v>
      </c>
      <c r="C101" s="72"/>
    </row>
    <row r="102" spans="1:3" x14ac:dyDescent="0.25">
      <c r="A102" s="30" t="s">
        <v>90</v>
      </c>
      <c r="B102" s="12">
        <v>0</v>
      </c>
      <c r="C102" s="72"/>
    </row>
    <row r="103" spans="1:3" x14ac:dyDescent="0.25">
      <c r="A103" s="31" t="s">
        <v>23</v>
      </c>
      <c r="B103" s="29">
        <f>SUM(B97+B100)</f>
        <v>9119033.9600000009</v>
      </c>
      <c r="C103" s="72"/>
    </row>
    <row r="104" spans="1:3" x14ac:dyDescent="0.25">
      <c r="A104" t="s">
        <v>36</v>
      </c>
      <c r="B104" s="1"/>
      <c r="C104" s="70"/>
    </row>
    <row r="105" spans="1:3" ht="15.75" thickBot="1" x14ac:dyDescent="0.3">
      <c r="A105" s="25" t="s">
        <v>19</v>
      </c>
      <c r="B105" s="26"/>
      <c r="C105" s="70"/>
    </row>
    <row r="106" spans="1:3" ht="15.75" thickBot="1" x14ac:dyDescent="0.3">
      <c r="A106" s="28" t="s">
        <v>77</v>
      </c>
      <c r="B106" s="68">
        <v>0</v>
      </c>
      <c r="C106" s="70"/>
    </row>
    <row r="107" spans="1:3" x14ac:dyDescent="0.25">
      <c r="A107" s="28" t="s">
        <v>56</v>
      </c>
      <c r="B107" s="29">
        <v>0</v>
      </c>
      <c r="C107" s="70"/>
    </row>
    <row r="108" spans="1:3" x14ac:dyDescent="0.25">
      <c r="A108" s="28" t="s">
        <v>85</v>
      </c>
      <c r="B108" s="29">
        <v>0</v>
      </c>
      <c r="C108" s="70"/>
    </row>
    <row r="109" spans="1:3" s="69" customFormat="1" x14ac:dyDescent="0.25">
      <c r="A109" s="25" t="s">
        <v>20</v>
      </c>
      <c r="B109" s="27">
        <f>B106+B107+B108</f>
        <v>0</v>
      </c>
    </row>
    <row r="110" spans="1:3" s="69" customFormat="1" ht="19.149999999999999" customHeight="1" x14ac:dyDescent="0.25">
      <c r="A110" s="80" t="s">
        <v>57</v>
      </c>
      <c r="B110" s="81"/>
    </row>
    <row r="111" spans="1:3" s="69" customFormat="1" ht="15.4" customHeight="1" x14ac:dyDescent="0.25">
      <c r="A111" s="39"/>
      <c r="B111" s="38"/>
    </row>
    <row r="112" spans="1:3" s="69" customFormat="1" ht="15.75" customHeight="1" x14ac:dyDescent="0.25">
      <c r="A112" s="16" t="s">
        <v>78</v>
      </c>
      <c r="B112" s="15" t="s">
        <v>102</v>
      </c>
    </row>
  </sheetData>
  <mergeCells count="11">
    <mergeCell ref="A17:B17"/>
    <mergeCell ref="A22:B22"/>
    <mergeCell ref="B23:B24"/>
    <mergeCell ref="A94:B94"/>
    <mergeCell ref="A110:B110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BD38-517B-4FBF-B8CE-9B701FAA47C3}">
  <sheetPr>
    <tabColor rgb="FF00B0F0"/>
    <pageSetUpPr fitToPage="1"/>
  </sheetPr>
  <dimension ref="A1:C112"/>
  <sheetViews>
    <sheetView showGridLines="0" topLeftCell="A49" zoomScale="90" zoomScaleNormal="90" zoomScaleSheetLayoutView="70" zoomScalePageLayoutView="70" workbookViewId="0">
      <selection activeCell="B100" sqref="B100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2"/>
      <c r="B1" s="82"/>
    </row>
    <row r="2" spans="1:3" x14ac:dyDescent="0.25">
      <c r="A2" s="83" t="s">
        <v>0</v>
      </c>
      <c r="B2" s="83"/>
      <c r="C2" s="70"/>
    </row>
    <row r="3" spans="1:3" x14ac:dyDescent="0.25">
      <c r="A3" s="83"/>
      <c r="B3" s="83"/>
      <c r="C3" s="70"/>
    </row>
    <row r="4" spans="1:3" x14ac:dyDescent="0.25">
      <c r="A4" s="83"/>
      <c r="B4" s="83"/>
      <c r="C4" s="70"/>
    </row>
    <row r="5" spans="1:3" x14ac:dyDescent="0.25">
      <c r="A5" s="83"/>
      <c r="B5" s="83"/>
      <c r="C5" s="70"/>
    </row>
    <row r="6" spans="1:3" x14ac:dyDescent="0.25">
      <c r="A6" s="83"/>
      <c r="B6" s="83"/>
      <c r="C6" s="70"/>
    </row>
    <row r="7" spans="1:3" x14ac:dyDescent="0.25">
      <c r="A7" s="83"/>
      <c r="B7" s="83"/>
      <c r="C7" s="67"/>
    </row>
    <row r="8" spans="1:3" ht="23.25" customHeight="1" x14ac:dyDescent="0.25">
      <c r="A8" s="84" t="s">
        <v>58</v>
      </c>
      <c r="B8" s="84"/>
      <c r="C8" s="67"/>
    </row>
    <row r="9" spans="1:3" ht="23.25" customHeight="1" x14ac:dyDescent="0.25">
      <c r="A9" s="84"/>
      <c r="B9" s="84"/>
      <c r="C9" s="67"/>
    </row>
    <row r="10" spans="1:3" x14ac:dyDescent="0.25">
      <c r="A10" s="85" t="s">
        <v>24</v>
      </c>
      <c r="B10" s="85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6" t="s">
        <v>59</v>
      </c>
      <c r="B12" s="86"/>
    </row>
    <row r="13" spans="1:3" x14ac:dyDescent="0.25">
      <c r="A13" s="4" t="s">
        <v>60</v>
      </c>
      <c r="B13" s="3"/>
      <c r="C13" s="70"/>
    </row>
    <row r="14" spans="1:3" x14ac:dyDescent="0.25">
      <c r="A14" s="86" t="s">
        <v>61</v>
      </c>
      <c r="B14" s="86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94</v>
      </c>
      <c r="B16" s="59"/>
      <c r="C16" s="70"/>
    </row>
    <row r="17" spans="1:3" x14ac:dyDescent="0.25">
      <c r="A17" s="75" t="s">
        <v>95</v>
      </c>
      <c r="B17" s="76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5403907.8899999997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7" t="s">
        <v>1</v>
      </c>
      <c r="B22" s="77"/>
    </row>
    <row r="23" spans="1:3" ht="11.25" customHeight="1" x14ac:dyDescent="0.25">
      <c r="A23" s="8"/>
      <c r="B23" s="78" t="s">
        <v>25</v>
      </c>
    </row>
    <row r="24" spans="1:3" ht="14.25" customHeight="1" x14ac:dyDescent="0.25">
      <c r="A24" s="9" t="s">
        <v>97</v>
      </c>
      <c r="B24" s="78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SUM(B28:B29)</f>
        <v>0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80</v>
      </c>
      <c r="B29" s="12">
        <v>0</v>
      </c>
      <c r="C29" s="72"/>
    </row>
    <row r="30" spans="1:3" x14ac:dyDescent="0.25">
      <c r="A30" s="40" t="s">
        <v>53</v>
      </c>
      <c r="B30" s="35">
        <f>SUM(B31:B32)</f>
        <v>0</v>
      </c>
      <c r="C30" s="72"/>
    </row>
    <row r="31" spans="1:3" x14ac:dyDescent="0.25">
      <c r="A31" s="30" t="s">
        <v>64</v>
      </c>
      <c r="B31" s="12">
        <v>0</v>
      </c>
      <c r="C31" s="72"/>
    </row>
    <row r="32" spans="1:3" x14ac:dyDescent="0.25">
      <c r="A32" s="30" t="s">
        <v>87</v>
      </c>
      <c r="B32" s="12">
        <v>0</v>
      </c>
      <c r="C32" s="72"/>
    </row>
    <row r="33" spans="1:3" x14ac:dyDescent="0.25">
      <c r="A33" s="37" t="s">
        <v>49</v>
      </c>
      <c r="B33" s="29">
        <f>SUM(B26+B27+B30)</f>
        <v>0</v>
      </c>
      <c r="C33" s="72"/>
    </row>
    <row r="34" spans="1:3" x14ac:dyDescent="0.25">
      <c r="A34" s="17" t="s">
        <v>4</v>
      </c>
      <c r="B34" s="17"/>
      <c r="C34" s="10"/>
    </row>
    <row r="35" spans="1:3" x14ac:dyDescent="0.25">
      <c r="A35" s="41" t="s">
        <v>37</v>
      </c>
      <c r="B35" s="44">
        <f>SUM(B36+B37)</f>
        <v>10807815.779999999</v>
      </c>
      <c r="C35" s="11"/>
    </row>
    <row r="36" spans="1:3" x14ac:dyDescent="0.25">
      <c r="A36" s="30" t="s">
        <v>63</v>
      </c>
      <c r="B36" s="47">
        <v>10807815.779999999</v>
      </c>
      <c r="C36" s="11"/>
    </row>
    <row r="37" spans="1:3" ht="15.4" customHeight="1" x14ac:dyDescent="0.25">
      <c r="A37" s="41" t="s">
        <v>38</v>
      </c>
      <c r="B37" s="50">
        <v>0</v>
      </c>
      <c r="C37" s="11"/>
    </row>
    <row r="38" spans="1:3" x14ac:dyDescent="0.25">
      <c r="A38" s="42" t="s">
        <v>41</v>
      </c>
      <c r="B38" s="35">
        <f>SUM(B39:B40)</f>
        <v>4907.1000000000004</v>
      </c>
      <c r="C38" s="11"/>
    </row>
    <row r="39" spans="1:3" x14ac:dyDescent="0.25">
      <c r="A39" s="30" t="s">
        <v>79</v>
      </c>
      <c r="B39" s="47">
        <v>4907.1000000000004</v>
      </c>
      <c r="C39" s="11"/>
    </row>
    <row r="40" spans="1:3" x14ac:dyDescent="0.25">
      <c r="A40" s="30" t="s">
        <v>87</v>
      </c>
      <c r="B40" s="47">
        <v>0</v>
      </c>
      <c r="C40" s="11"/>
    </row>
    <row r="41" spans="1:3" x14ac:dyDescent="0.25">
      <c r="A41" s="42" t="s">
        <v>31</v>
      </c>
      <c r="B41" s="35">
        <v>0</v>
      </c>
      <c r="C41" s="11"/>
    </row>
    <row r="42" spans="1:3" x14ac:dyDescent="0.25">
      <c r="A42" s="42" t="s">
        <v>35</v>
      </c>
      <c r="B42" s="35">
        <v>0</v>
      </c>
      <c r="C42" s="11"/>
    </row>
    <row r="43" spans="1:3" x14ac:dyDescent="0.25">
      <c r="A43" s="51" t="s">
        <v>55</v>
      </c>
      <c r="B43" s="12">
        <v>0</v>
      </c>
      <c r="C43" s="11"/>
    </row>
    <row r="44" spans="1:3" x14ac:dyDescent="0.25">
      <c r="A44" s="36" t="s">
        <v>65</v>
      </c>
      <c r="B44" s="47">
        <v>0</v>
      </c>
      <c r="C44" s="11"/>
    </row>
    <row r="45" spans="1:3" x14ac:dyDescent="0.25">
      <c r="A45" s="36" t="s">
        <v>81</v>
      </c>
      <c r="B45" s="47">
        <v>0</v>
      </c>
      <c r="C45" s="11"/>
    </row>
    <row r="46" spans="1:3" x14ac:dyDescent="0.25">
      <c r="A46" s="36" t="s">
        <v>82</v>
      </c>
      <c r="B46" s="47">
        <v>1019004.47</v>
      </c>
      <c r="C46" s="11"/>
    </row>
    <row r="47" spans="1:3" x14ac:dyDescent="0.25">
      <c r="A47" s="36" t="s">
        <v>92</v>
      </c>
      <c r="B47" s="47">
        <v>0</v>
      </c>
      <c r="C47" s="11"/>
    </row>
    <row r="48" spans="1:3" x14ac:dyDescent="0.25">
      <c r="A48" s="36" t="s">
        <v>96</v>
      </c>
      <c r="B48" s="47">
        <v>0</v>
      </c>
      <c r="C48" s="11"/>
    </row>
    <row r="49" spans="1:3" x14ac:dyDescent="0.25">
      <c r="A49" s="34" t="s">
        <v>42</v>
      </c>
      <c r="B49" s="29">
        <f>SUM(B35++B38+B41+B42+B48+B45+B46+B44)</f>
        <v>11831727.35</v>
      </c>
      <c r="C49" s="73"/>
    </row>
    <row r="50" spans="1:3" x14ac:dyDescent="0.25">
      <c r="A50" s="60" t="s">
        <v>5</v>
      </c>
      <c r="B50" s="20"/>
      <c r="C50" s="73"/>
    </row>
    <row r="51" spans="1:3" x14ac:dyDescent="0.25">
      <c r="A51" s="52" t="s">
        <v>39</v>
      </c>
      <c r="B51" s="35">
        <f>SUM(B52+B53)</f>
        <v>1402724.91</v>
      </c>
      <c r="C51" s="73"/>
    </row>
    <row r="52" spans="1:3" x14ac:dyDescent="0.25">
      <c r="A52" s="30" t="s">
        <v>84</v>
      </c>
      <c r="B52" s="50">
        <v>1402724.91</v>
      </c>
      <c r="C52" s="73"/>
    </row>
    <row r="53" spans="1:3" x14ac:dyDescent="0.25">
      <c r="A53" s="30" t="s">
        <v>88</v>
      </c>
      <c r="B53" s="50">
        <v>0</v>
      </c>
      <c r="C53" s="73"/>
    </row>
    <row r="54" spans="1:3" x14ac:dyDescent="0.25">
      <c r="A54" s="52" t="s">
        <v>28</v>
      </c>
      <c r="B54" s="35">
        <v>0</v>
      </c>
      <c r="C54" s="73"/>
    </row>
    <row r="55" spans="1:3" x14ac:dyDescent="0.25">
      <c r="A55" s="53" t="s">
        <v>43</v>
      </c>
      <c r="B55" s="29">
        <f>SUM(B51+B54)</f>
        <v>1402724.91</v>
      </c>
      <c r="C55" s="73"/>
    </row>
    <row r="56" spans="1:3" x14ac:dyDescent="0.25">
      <c r="A56" s="21" t="s">
        <v>6</v>
      </c>
      <c r="B56" s="22"/>
      <c r="C56" s="71"/>
    </row>
    <row r="57" spans="1:3" x14ac:dyDescent="0.25">
      <c r="A57" s="61" t="s">
        <v>40</v>
      </c>
      <c r="B57" s="54">
        <f>SUM(B58+B59)</f>
        <v>9450215.0700000003</v>
      </c>
      <c r="C57" s="71"/>
    </row>
    <row r="58" spans="1:3" x14ac:dyDescent="0.25">
      <c r="A58" s="30" t="s">
        <v>83</v>
      </c>
      <c r="B58" s="55">
        <v>9450215.0700000003</v>
      </c>
      <c r="C58" s="71"/>
    </row>
    <row r="59" spans="1:3" x14ac:dyDescent="0.25">
      <c r="A59" s="30" t="s">
        <v>93</v>
      </c>
      <c r="B59" s="55">
        <v>0</v>
      </c>
      <c r="C59" s="71"/>
    </row>
    <row r="60" spans="1:3" x14ac:dyDescent="0.25">
      <c r="A60" s="62" t="s">
        <v>54</v>
      </c>
      <c r="B60" s="56">
        <v>0</v>
      </c>
      <c r="C60" s="71"/>
    </row>
    <row r="61" spans="1:3" x14ac:dyDescent="0.25">
      <c r="A61" s="62" t="s">
        <v>75</v>
      </c>
      <c r="B61" s="56">
        <v>310.73</v>
      </c>
      <c r="C61" s="71"/>
    </row>
    <row r="62" spans="1:3" x14ac:dyDescent="0.25">
      <c r="A62" s="62" t="s">
        <v>76</v>
      </c>
      <c r="B62" s="56">
        <v>0</v>
      </c>
      <c r="C62" s="71"/>
    </row>
    <row r="63" spans="1:3" x14ac:dyDescent="0.25">
      <c r="A63" s="63" t="s">
        <v>44</v>
      </c>
      <c r="B63" s="57">
        <f>B57+B60</f>
        <v>9450215.0700000003</v>
      </c>
      <c r="C63" s="71"/>
    </row>
    <row r="64" spans="1:3" x14ac:dyDescent="0.25">
      <c r="A64" s="19" t="s">
        <v>7</v>
      </c>
      <c r="B64" s="23"/>
      <c r="C64" s="71"/>
    </row>
    <row r="65" spans="1:3" x14ac:dyDescent="0.25">
      <c r="A65" s="19" t="s">
        <v>8</v>
      </c>
      <c r="B65" s="65">
        <f>SUM(B66+B67+B68+B70+B74)</f>
        <v>1878563.0999999999</v>
      </c>
      <c r="C65" s="10"/>
    </row>
    <row r="66" spans="1:3" x14ac:dyDescent="0.25">
      <c r="A66" s="43" t="s">
        <v>9</v>
      </c>
      <c r="B66" s="64">
        <v>791871.41</v>
      </c>
      <c r="C66" s="11"/>
    </row>
    <row r="67" spans="1:3" x14ac:dyDescent="0.25">
      <c r="A67" s="45" t="s">
        <v>10</v>
      </c>
      <c r="B67" s="64">
        <v>336465.26</v>
      </c>
      <c r="C67" s="11"/>
    </row>
    <row r="68" spans="1:3" x14ac:dyDescent="0.25">
      <c r="A68" s="45" t="s">
        <v>11</v>
      </c>
      <c r="B68" s="64">
        <v>363072.65</v>
      </c>
      <c r="C68" s="11"/>
    </row>
    <row r="69" spans="1:3" x14ac:dyDescent="0.25">
      <c r="A69" s="43" t="s">
        <v>12</v>
      </c>
      <c r="B69" s="64">
        <v>0</v>
      </c>
      <c r="C69" s="11"/>
    </row>
    <row r="70" spans="1:3" x14ac:dyDescent="0.25">
      <c r="A70" s="43" t="s">
        <v>13</v>
      </c>
      <c r="B70" s="64">
        <v>1552.32</v>
      </c>
      <c r="C70" s="11"/>
    </row>
    <row r="71" spans="1:3" x14ac:dyDescent="0.25">
      <c r="A71" s="43" t="s">
        <v>14</v>
      </c>
      <c r="B71" s="44">
        <f>SUM(B72+B73)</f>
        <v>318038.25</v>
      </c>
      <c r="C71" s="11"/>
    </row>
    <row r="72" spans="1:3" x14ac:dyDescent="0.25">
      <c r="A72" s="46" t="s">
        <v>33</v>
      </c>
      <c r="B72" s="47">
        <v>318028.02</v>
      </c>
      <c r="C72" s="11"/>
    </row>
    <row r="73" spans="1:3" x14ac:dyDescent="0.25">
      <c r="A73" s="46" t="s">
        <v>34</v>
      </c>
      <c r="B73" s="47">
        <v>10.23</v>
      </c>
      <c r="C73" s="11"/>
    </row>
    <row r="74" spans="1:3" x14ac:dyDescent="0.25">
      <c r="A74" s="46" t="s">
        <v>86</v>
      </c>
      <c r="B74" s="47">
        <v>385601.46</v>
      </c>
      <c r="C74" s="11"/>
    </row>
    <row r="75" spans="1:3" ht="30" x14ac:dyDescent="0.25">
      <c r="A75" s="43" t="s">
        <v>15</v>
      </c>
      <c r="B75" s="44">
        <v>0</v>
      </c>
      <c r="C75" s="11"/>
    </row>
    <row r="76" spans="1:3" x14ac:dyDescent="0.25">
      <c r="A76" s="43" t="s">
        <v>32</v>
      </c>
      <c r="B76" s="44">
        <f>SUM(B77+B78+B79+B80+B83+B82+B81)</f>
        <v>1042402.95</v>
      </c>
      <c r="C76" s="11"/>
    </row>
    <row r="77" spans="1:3" x14ac:dyDescent="0.25">
      <c r="A77" s="32" t="s">
        <v>66</v>
      </c>
      <c r="B77" s="47">
        <v>0</v>
      </c>
      <c r="C77" s="11"/>
    </row>
    <row r="78" spans="1:3" x14ac:dyDescent="0.25">
      <c r="A78" s="32" t="s">
        <v>67</v>
      </c>
      <c r="B78" s="47">
        <v>0</v>
      </c>
      <c r="C78" s="11"/>
    </row>
    <row r="79" spans="1:3" x14ac:dyDescent="0.25">
      <c r="A79" s="32" t="s">
        <v>68</v>
      </c>
      <c r="B79" s="47">
        <v>23398.48</v>
      </c>
      <c r="C79" s="11"/>
    </row>
    <row r="80" spans="1:3" x14ac:dyDescent="0.25">
      <c r="A80" s="32" t="s">
        <v>69</v>
      </c>
      <c r="B80" s="47">
        <v>0</v>
      </c>
      <c r="C80" s="11"/>
    </row>
    <row r="81" spans="1:3" x14ac:dyDescent="0.25">
      <c r="A81" s="32" t="s">
        <v>70</v>
      </c>
      <c r="B81" s="47">
        <v>0</v>
      </c>
      <c r="C81" s="11"/>
    </row>
    <row r="82" spans="1:3" x14ac:dyDescent="0.25">
      <c r="A82" s="32" t="s">
        <v>89</v>
      </c>
      <c r="B82" s="47">
        <v>0</v>
      </c>
      <c r="C82" s="11"/>
    </row>
    <row r="83" spans="1:3" x14ac:dyDescent="0.25">
      <c r="A83" s="32" t="s">
        <v>91</v>
      </c>
      <c r="B83" s="47">
        <v>1019004.47</v>
      </c>
      <c r="C83" s="11"/>
    </row>
    <row r="84" spans="1:3" x14ac:dyDescent="0.25">
      <c r="A84" s="31" t="s">
        <v>71</v>
      </c>
      <c r="B84" s="66">
        <f>SUM(B65,B71,B76)</f>
        <v>3239004.3</v>
      </c>
      <c r="C84" s="11"/>
    </row>
    <row r="85" spans="1:3" x14ac:dyDescent="0.25">
      <c r="A85" s="19" t="s">
        <v>16</v>
      </c>
      <c r="B85" s="19"/>
      <c r="C85" s="73"/>
    </row>
    <row r="86" spans="1:3" x14ac:dyDescent="0.25">
      <c r="A86" s="32" t="s">
        <v>30</v>
      </c>
      <c r="B86" s="12">
        <v>0</v>
      </c>
      <c r="C86" s="73"/>
    </row>
    <row r="87" spans="1:3" x14ac:dyDescent="0.25">
      <c r="A87" s="31" t="s">
        <v>22</v>
      </c>
      <c r="B87" s="29">
        <f>SUM(B86:B86)</f>
        <v>0</v>
      </c>
      <c r="C87" s="71"/>
    </row>
    <row r="88" spans="1:3" ht="14.25" customHeight="1" x14ac:dyDescent="0.25">
      <c r="A88" s="31" t="s">
        <v>45</v>
      </c>
      <c r="B88" s="29">
        <f>B84+B87</f>
        <v>3239004.3</v>
      </c>
      <c r="C88" s="71"/>
    </row>
    <row r="89" spans="1:3" x14ac:dyDescent="0.25">
      <c r="A89" s="31"/>
      <c r="B89" s="33"/>
      <c r="C89" s="71"/>
    </row>
    <row r="90" spans="1:3" x14ac:dyDescent="0.25">
      <c r="A90" s="21" t="s">
        <v>17</v>
      </c>
      <c r="B90" s="22"/>
      <c r="C90" s="71"/>
    </row>
    <row r="91" spans="1:3" x14ac:dyDescent="0.25">
      <c r="A91" s="32" t="s">
        <v>48</v>
      </c>
      <c r="B91" s="12">
        <v>0</v>
      </c>
      <c r="C91" s="73"/>
    </row>
    <row r="92" spans="1:3" x14ac:dyDescent="0.25">
      <c r="A92" s="32" t="s">
        <v>47</v>
      </c>
      <c r="B92" s="12">
        <v>0</v>
      </c>
      <c r="C92" s="70"/>
    </row>
    <row r="93" spans="1:3" x14ac:dyDescent="0.25">
      <c r="A93" s="31" t="s">
        <v>46</v>
      </c>
      <c r="B93" s="29">
        <f>B91+B92</f>
        <v>0</v>
      </c>
      <c r="C93" s="70"/>
    </row>
    <row r="94" spans="1:3" s="13" customFormat="1" ht="14.25" customHeight="1" x14ac:dyDescent="0.25">
      <c r="A94" s="79"/>
      <c r="B94" s="79"/>
      <c r="C94" s="14"/>
    </row>
    <row r="95" spans="1:3" x14ac:dyDescent="0.25">
      <c r="A95" s="17" t="s">
        <v>98</v>
      </c>
      <c r="B95" s="24"/>
      <c r="C95" s="72"/>
    </row>
    <row r="96" spans="1:3" x14ac:dyDescent="0.25">
      <c r="A96" s="30" t="s">
        <v>18</v>
      </c>
      <c r="B96" s="12">
        <v>0</v>
      </c>
      <c r="C96" s="72"/>
    </row>
    <row r="97" spans="1:3" x14ac:dyDescent="0.25">
      <c r="A97" s="40" t="s">
        <v>50</v>
      </c>
      <c r="B97" s="35">
        <f>SUM(B98+B99)</f>
        <v>540325.79</v>
      </c>
      <c r="C97" s="72"/>
    </row>
    <row r="98" spans="1:3" x14ac:dyDescent="0.25">
      <c r="A98" s="30" t="s">
        <v>72</v>
      </c>
      <c r="B98" s="12">
        <v>0</v>
      </c>
      <c r="C98" s="72"/>
    </row>
    <row r="99" spans="1:3" x14ac:dyDescent="0.25">
      <c r="A99" s="30" t="s">
        <v>73</v>
      </c>
      <c r="B99" s="12">
        <v>540325.79</v>
      </c>
      <c r="C99" s="72"/>
    </row>
    <row r="100" spans="1:3" x14ac:dyDescent="0.25">
      <c r="A100" s="40" t="s">
        <v>51</v>
      </c>
      <c r="B100" s="35">
        <f>SUM(B101+B102)</f>
        <v>8052086.5300000003</v>
      </c>
      <c r="C100" s="72"/>
    </row>
    <row r="101" spans="1:3" x14ac:dyDescent="0.25">
      <c r="A101" s="30" t="s">
        <v>74</v>
      </c>
      <c r="B101" s="12">
        <v>8052086.5300000003</v>
      </c>
      <c r="C101" s="72"/>
    </row>
    <row r="102" spans="1:3" x14ac:dyDescent="0.25">
      <c r="A102" s="30" t="s">
        <v>90</v>
      </c>
      <c r="B102" s="12">
        <v>0</v>
      </c>
      <c r="C102" s="72"/>
    </row>
    <row r="103" spans="1:3" x14ac:dyDescent="0.25">
      <c r="A103" s="31" t="s">
        <v>23</v>
      </c>
      <c r="B103" s="29">
        <f>SUM(B97+B100)</f>
        <v>8592412.3200000003</v>
      </c>
      <c r="C103" s="72"/>
    </row>
    <row r="104" spans="1:3" x14ac:dyDescent="0.25">
      <c r="A104" t="s">
        <v>36</v>
      </c>
      <c r="B104" s="1"/>
      <c r="C104" s="70"/>
    </row>
    <row r="105" spans="1:3" ht="15.75" thickBot="1" x14ac:dyDescent="0.3">
      <c r="A105" s="25" t="s">
        <v>19</v>
      </c>
      <c r="B105" s="26"/>
      <c r="C105" s="70"/>
    </row>
    <row r="106" spans="1:3" ht="15.75" thickBot="1" x14ac:dyDescent="0.3">
      <c r="A106" s="28" t="s">
        <v>77</v>
      </c>
      <c r="B106" s="68">
        <v>0</v>
      </c>
      <c r="C106" s="70"/>
    </row>
    <row r="107" spans="1:3" x14ac:dyDescent="0.25">
      <c r="A107" s="28" t="s">
        <v>56</v>
      </c>
      <c r="B107" s="29">
        <v>0</v>
      </c>
      <c r="C107" s="70"/>
    </row>
    <row r="108" spans="1:3" x14ac:dyDescent="0.25">
      <c r="A108" s="28" t="s">
        <v>85</v>
      </c>
      <c r="B108" s="29">
        <v>0</v>
      </c>
      <c r="C108" s="70"/>
    </row>
    <row r="109" spans="1:3" s="69" customFormat="1" x14ac:dyDescent="0.25">
      <c r="A109" s="25" t="s">
        <v>20</v>
      </c>
      <c r="B109" s="27">
        <f>B106+B107+B108</f>
        <v>0</v>
      </c>
    </row>
    <row r="110" spans="1:3" s="69" customFormat="1" ht="19.149999999999999" customHeight="1" x14ac:dyDescent="0.25">
      <c r="A110" s="80" t="s">
        <v>57</v>
      </c>
      <c r="B110" s="81"/>
    </row>
    <row r="111" spans="1:3" s="69" customFormat="1" ht="15.4" customHeight="1" x14ac:dyDescent="0.25">
      <c r="A111" s="39"/>
      <c r="B111" s="38"/>
    </row>
    <row r="112" spans="1:3" s="69" customFormat="1" ht="15.75" customHeight="1" x14ac:dyDescent="0.25">
      <c r="A112" s="16" t="s">
        <v>78</v>
      </c>
      <c r="B112" s="15" t="s">
        <v>99</v>
      </c>
    </row>
  </sheetData>
  <mergeCells count="11">
    <mergeCell ref="A17:B17"/>
    <mergeCell ref="A22:B22"/>
    <mergeCell ref="B23:B24"/>
    <mergeCell ref="A94:B94"/>
    <mergeCell ref="A110:B110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DEZ.</vt:lpstr>
      <vt:lpstr>NOV.</vt:lpstr>
      <vt:lpstr>DEZ.!Area_de_impressao</vt:lpstr>
      <vt:lpstr>NOV.!Area_de_impressao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MICHELE MELQUIADES GONZAGA</cp:lastModifiedBy>
  <cp:revision>1</cp:revision>
  <cp:lastPrinted>2025-02-27T13:02:44Z</cp:lastPrinted>
  <dcterms:created xsi:type="dcterms:W3CDTF">2021-09-23T15:15:02Z</dcterms:created>
  <dcterms:modified xsi:type="dcterms:W3CDTF">2025-02-27T13:30:46Z</dcterms:modified>
  <dc:language>pt-BR</dc:language>
</cp:coreProperties>
</file>